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5480" windowHeight="8190"/>
  </bookViews>
  <sheets>
    <sheet name="pesatura 300 grammi 3 Prov" sheetId="1" r:id="rId1"/>
  </sheets>
  <calcPr calcId="124519"/>
</workbook>
</file>

<file path=xl/calcChain.xml><?xml version="1.0" encoding="utf-8"?>
<calcChain xmlns="http://schemas.openxmlformats.org/spreadsheetml/2006/main">
  <c r="E38" i="1"/>
  <c r="F38"/>
  <c r="J38"/>
  <c r="R25"/>
  <c r="N25"/>
  <c r="M25"/>
  <c r="L25"/>
  <c r="K25"/>
  <c r="S25" s="1"/>
  <c r="R34"/>
  <c r="N34"/>
  <c r="M34"/>
  <c r="L34"/>
  <c r="K34"/>
  <c r="R17"/>
  <c r="N17"/>
  <c r="M17"/>
  <c r="L17"/>
  <c r="K17"/>
  <c r="S17" s="1"/>
  <c r="R31"/>
  <c r="N31"/>
  <c r="M31"/>
  <c r="L31"/>
  <c r="K31"/>
  <c r="S31" s="1"/>
  <c r="R10"/>
  <c r="N10"/>
  <c r="M10"/>
  <c r="L10"/>
  <c r="K10"/>
  <c r="S10" s="1"/>
  <c r="L24"/>
  <c r="R27"/>
  <c r="N27"/>
  <c r="M27"/>
  <c r="L27"/>
  <c r="K27"/>
  <c r="R11"/>
  <c r="N11"/>
  <c r="M11"/>
  <c r="L11"/>
  <c r="K11"/>
  <c r="R18"/>
  <c r="N18"/>
  <c r="M18"/>
  <c r="L18"/>
  <c r="K18"/>
  <c r="R23"/>
  <c r="N23"/>
  <c r="M23"/>
  <c r="L23"/>
  <c r="K23"/>
  <c r="R21"/>
  <c r="N21"/>
  <c r="M21"/>
  <c r="L21"/>
  <c r="K21"/>
  <c r="R14"/>
  <c r="N14"/>
  <c r="M14"/>
  <c r="L14"/>
  <c r="K14"/>
  <c r="R26"/>
  <c r="N26"/>
  <c r="M26"/>
  <c r="L26"/>
  <c r="K26"/>
  <c r="R28"/>
  <c r="N28"/>
  <c r="M28"/>
  <c r="L28"/>
  <c r="K28"/>
  <c r="R13"/>
  <c r="N13"/>
  <c r="M13"/>
  <c r="L13"/>
  <c r="K13"/>
  <c r="R35"/>
  <c r="N35"/>
  <c r="M35"/>
  <c r="L35"/>
  <c r="K35"/>
  <c r="R16"/>
  <c r="N16"/>
  <c r="M16"/>
  <c r="L16"/>
  <c r="K16"/>
  <c r="R32"/>
  <c r="N32"/>
  <c r="M32"/>
  <c r="L32"/>
  <c r="K32"/>
  <c r="R30"/>
  <c r="N30"/>
  <c r="M30"/>
  <c r="L30"/>
  <c r="K30"/>
  <c r="R33"/>
  <c r="N33"/>
  <c r="M33"/>
  <c r="L33"/>
  <c r="K33"/>
  <c r="R24"/>
  <c r="N24"/>
  <c r="M24"/>
  <c r="K24"/>
  <c r="R20"/>
  <c r="N20"/>
  <c r="M20"/>
  <c r="L20"/>
  <c r="K20"/>
  <c r="R29"/>
  <c r="N29"/>
  <c r="M29"/>
  <c r="L29"/>
  <c r="K29"/>
  <c r="R22"/>
  <c r="N22"/>
  <c r="M22"/>
  <c r="L22"/>
  <c r="K22"/>
  <c r="R15"/>
  <c r="N15"/>
  <c r="M15"/>
  <c r="L15"/>
  <c r="K15"/>
  <c r="R12"/>
  <c r="N12"/>
  <c r="M12"/>
  <c r="L12"/>
  <c r="K12"/>
  <c r="R19"/>
  <c r="N19"/>
  <c r="M19"/>
  <c r="L19"/>
  <c r="K19"/>
  <c r="R36"/>
  <c r="K36"/>
  <c r="N36"/>
  <c r="M36"/>
  <c r="L36"/>
  <c r="K7"/>
  <c r="L7"/>
  <c r="M7"/>
  <c r="N7"/>
  <c r="R7"/>
  <c r="S7"/>
  <c r="S19"/>
  <c r="S12"/>
  <c r="S15"/>
  <c r="S22"/>
  <c r="S29"/>
  <c r="S20"/>
  <c r="S24"/>
  <c r="S30"/>
  <c r="S32"/>
  <c r="S16"/>
  <c r="S13"/>
  <c r="S28"/>
  <c r="S26"/>
  <c r="S14"/>
  <c r="S21"/>
  <c r="S23"/>
  <c r="S18"/>
  <c r="S11"/>
  <c r="S27"/>
</calcChain>
</file>

<file path=xl/sharedStrings.xml><?xml version="1.0" encoding="utf-8"?>
<sst xmlns="http://schemas.openxmlformats.org/spreadsheetml/2006/main" count="96" uniqueCount="86">
  <si>
    <t>Federazione Italiana Pesca Sportiva e Attività Subacquee</t>
  </si>
  <si>
    <t>NUMERO</t>
  </si>
  <si>
    <t>PESO</t>
  </si>
  <si>
    <t>Coef.</t>
  </si>
  <si>
    <t>CLASS</t>
  </si>
  <si>
    <t>GARA</t>
  </si>
  <si>
    <t>GROSSI PESCI</t>
  </si>
  <si>
    <t>SPECIE</t>
  </si>
  <si>
    <t>PREDE</t>
  </si>
  <si>
    <t>fisso</t>
  </si>
  <si>
    <t>GRONGHI</t>
  </si>
  <si>
    <t>Bonus</t>
  </si>
  <si>
    <t>PENA</t>
  </si>
  <si>
    <t>TOTALE</t>
  </si>
  <si>
    <t>BOSA FISHING</t>
  </si>
  <si>
    <t xml:space="preserve"> </t>
  </si>
  <si>
    <t>DIRETTORE DI GARA</t>
  </si>
  <si>
    <t>KG</t>
  </si>
  <si>
    <t>IL GIUDICE DI GARA</t>
  </si>
  <si>
    <t>RICCARDO LISINI</t>
  </si>
  <si>
    <t>ALBERTO SECHI</t>
  </si>
  <si>
    <t xml:space="preserve">A.S.D. - C.A.S. SINIS MARCO MANUNTA &amp; ALBERTO CASU  </t>
  </si>
  <si>
    <t xml:space="preserve">CAMPIONATO REGIONALE PER SOCIETA' </t>
  </si>
  <si>
    <t>N°</t>
  </si>
  <si>
    <t>MURENE E GRONGHI</t>
  </si>
  <si>
    <t>4° MEMORIAL MARCO MANUNTA E ALBERTO CASU</t>
  </si>
  <si>
    <t>ASD CAS SINIS   A</t>
  </si>
  <si>
    <t>LANZETTA NICOLA, ANGIUS EMANUELE, PIRAS ALESSIO</t>
  </si>
  <si>
    <t>ASD CAS SINIS   B</t>
  </si>
  <si>
    <t>CORONA ALESSANDRO, ZUCCA GIAMPAOLO, MEDDE CRISTIAN</t>
  </si>
  <si>
    <t>ASD CAS SINIS   C</t>
  </si>
  <si>
    <t>PILLONI FEDERICO,MANNAI DANIELE, PORCELLA LUCA</t>
  </si>
  <si>
    <t>VACCA ELESSIO, CUBADDA FRANCESCO, PUSCEDDU IGNAZIO</t>
  </si>
  <si>
    <t>ASD CAS SINIS   E</t>
  </si>
  <si>
    <t>ASD CAS SINIS   D</t>
  </si>
  <si>
    <t>FAIS ANTONIO, ANGHELEDDU BRUNO, SCINTU ANDREA</t>
  </si>
  <si>
    <t>ASD CAS SINIS   F</t>
  </si>
  <si>
    <t>CARCANGIU GIANMARIO, DEIDDA ANDREA, MOI GIUSEPPE</t>
  </si>
  <si>
    <t>APNEA GOLFO DEGLI ANGELI   A</t>
  </si>
  <si>
    <t>PORRA' LUCA, TRUDU SIMONE, CORONA ROBERTO</t>
  </si>
  <si>
    <t>APNEA GOLFO DEGLI ANGELI   B</t>
  </si>
  <si>
    <t>NIEDDU MANOLO, SERRA MARCELLO, NIOLA MAURO</t>
  </si>
  <si>
    <t>APNEA GOLFO DEGLI ANGELI   C</t>
  </si>
  <si>
    <t>CARDELLA ANGELO, CASULA SERRA MICHELE, URRU FABRIZIO</t>
  </si>
  <si>
    <t>CORONA MARCO, PISCHEDDA ANTONIO. MADEDDU LUIGI</t>
  </si>
  <si>
    <t>APNEA TEAM SASSARI A</t>
  </si>
  <si>
    <t>PINNA GIOVANNINO, TANGIANU FRANCESCO, MOZZONI MICHELE</t>
  </si>
  <si>
    <t>APNEA TEAM SASSARI B</t>
  </si>
  <si>
    <t>CONGIATU ALESSIO, USAI FRANCESCO, VANNUCCI AUGUSTO</t>
  </si>
  <si>
    <t>MAUREDDU ROBERTO, MATTA FRANCESCO, PERRA ALESSIO</t>
  </si>
  <si>
    <t>CORPINO BRUNO, DESSI' FABIO, SESSINI ALESSANDRO</t>
  </si>
  <si>
    <t>APNEA LIFE TEAM PORTOSCUSO A</t>
  </si>
  <si>
    <t>APNEA LIFE TEAM PORTOSCUSO B</t>
  </si>
  <si>
    <t>APNEA LIFE TEAM PORTOSCUSO C</t>
  </si>
  <si>
    <t>LENZU JONATHA, SPANU MARCO, ONALI DAVIDE</t>
  </si>
  <si>
    <t>ASD SUB PORTOPINO</t>
  </si>
  <si>
    <t>PALMAS FRANCESCO, VINCIS PIERPAOLO, LECCA FERNANDO</t>
  </si>
  <si>
    <t>LOI GIANFRANCO, CARDIA SERGIO, MACCIONI DARIO</t>
  </si>
  <si>
    <t>ASD AIR SUB APNEA TEAM CAGLIARI A</t>
  </si>
  <si>
    <t>ASD AIR SUB APNEA TEAM CAGLIARI B</t>
  </si>
  <si>
    <t>CORSINI BRUNO, COTZA DAVIDE, PINTUS PIERGIUSEPPE</t>
  </si>
  <si>
    <t>ASD AIR SUB APNEA TEAM CAGLIARI C</t>
  </si>
  <si>
    <t>SADDI MARCO, PILIA ALESSANDRO, PILIA MASSIMILIANO</t>
  </si>
  <si>
    <t>SIDDI SANDRO, CECCARINI FRANCESCO, FRAGIACOMO SANDRO</t>
  </si>
  <si>
    <t>TOCCO GIOVANNI, BACCHI PIER CARLO, SABATINI TIZIANO</t>
  </si>
  <si>
    <t>ASD AIR SUB APNEA TEAM CAGLIARI D</t>
  </si>
  <si>
    <t>ASD AIR SUB APNEA TEAM CAGLIARI E</t>
  </si>
  <si>
    <t>ASD SUB SINNAI  A</t>
  </si>
  <si>
    <t>BERTE' GIANPAOLO, VACCA ALESSANDRO, MURA MAURO</t>
  </si>
  <si>
    <t>ASD SUB SINNAI  B</t>
  </si>
  <si>
    <t>GRANATA PAOLO, PUSCEDDU ANDREA, ASUNI MARCELLO</t>
  </si>
  <si>
    <t>ATLETI</t>
  </si>
  <si>
    <t>SOCIETA'</t>
  </si>
  <si>
    <t>ASD MAESTRALE PORTO TORRES</t>
  </si>
  <si>
    <t>CAREDDU MASSIMILIANO,MANCHINU MARCO, METTE GIAN MARIO</t>
  </si>
  <si>
    <t>C.S. LA TANA AGGIUS   A</t>
  </si>
  <si>
    <t>OGGIANO SERGIO, DIANA PIETRO, LUTZU FABIO</t>
  </si>
  <si>
    <t>C.S. LA TANA AGGIUS   B</t>
  </si>
  <si>
    <t>COCCO ALESSANDRO, FRANZONI MAURO, ARRAS MASSIMILIANO</t>
  </si>
  <si>
    <t>ASD G.S. CORALLO SUB ALGHERO</t>
  </si>
  <si>
    <t>PIRAS FRANCESCO, SOTGIU GIUSEPPE, BERNARDI DARIO</t>
  </si>
  <si>
    <t>ATLETI PARTECIPANTI 81  - 27 SQUADRE  - 11 SOCIETA'</t>
  </si>
  <si>
    <t>PENALITA NUMERO PESCI</t>
  </si>
  <si>
    <t>PUTZU IDU    -   ORISTANO</t>
  </si>
  <si>
    <t>76A</t>
  </si>
  <si>
    <t>NC</t>
  </si>
</sst>
</file>

<file path=xl/styles.xml><?xml version="1.0" encoding="utf-8"?>
<styleSheet xmlns="http://schemas.openxmlformats.org/spreadsheetml/2006/main">
  <numFmts count="3">
    <numFmt numFmtId="164" formatCode="_-* #,##0.00_-;\-* #,##0.00_-;_-* \-??_-;_-@_-"/>
    <numFmt numFmtId="165" formatCode="#,##0_ ;\-#,##0\ "/>
    <numFmt numFmtId="166" formatCode="[$-F800]dddd\,\ mmmm\ dd\,\ yyyy"/>
  </numFmts>
  <fonts count="27">
    <font>
      <sz val="10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b/>
      <sz val="8"/>
      <color theme="1"/>
      <name val="Times New Roman"/>
      <family val="1"/>
    </font>
    <font>
      <sz val="12"/>
      <name val="Times New Roman"/>
      <family val="1"/>
    </font>
    <font>
      <b/>
      <sz val="24"/>
      <name val="Times New Roman"/>
      <family val="1"/>
    </font>
    <font>
      <b/>
      <sz val="20"/>
      <name val="Times New Roman"/>
      <family val="1"/>
    </font>
    <font>
      <b/>
      <sz val="20"/>
      <name val="Arial"/>
      <family val="2"/>
    </font>
    <font>
      <b/>
      <sz val="14"/>
      <name val="Bodoni MT Black"/>
      <family val="1"/>
    </font>
    <font>
      <b/>
      <sz val="12"/>
      <name val="Cooper Black"/>
      <family val="1"/>
    </font>
    <font>
      <sz val="12"/>
      <name val="Cooper Black"/>
      <family val="1"/>
    </font>
    <font>
      <sz val="14"/>
      <name val="Times New Roman"/>
      <family val="1"/>
    </font>
    <font>
      <sz val="16"/>
      <name val="Times New Roman"/>
      <family val="1"/>
    </font>
    <font>
      <b/>
      <sz val="22"/>
      <name val="Bodoni MT Black"/>
      <family val="1"/>
    </font>
    <font>
      <sz val="20"/>
      <name val="Times New Roman"/>
      <family val="1"/>
    </font>
    <font>
      <b/>
      <sz val="14"/>
      <name val="Arial"/>
      <family val="2"/>
    </font>
    <font>
      <b/>
      <sz val="6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20"/>
      <color theme="0"/>
      <name val="Arial"/>
      <family val="2"/>
    </font>
    <font>
      <b/>
      <sz val="8"/>
      <color theme="0"/>
      <name val="Times New Roman"/>
      <family val="1"/>
    </font>
    <font>
      <b/>
      <sz val="14"/>
      <color theme="1"/>
      <name val="Times New Roman"/>
      <family val="1"/>
    </font>
    <font>
      <b/>
      <sz val="20"/>
      <color theme="1"/>
      <name val="Arial"/>
      <family val="2"/>
    </font>
    <font>
      <b/>
      <sz val="14"/>
      <color theme="0"/>
      <name val="Arial"/>
      <family val="2"/>
    </font>
    <font>
      <sz val="12"/>
      <color theme="0"/>
      <name val="Times New Roman"/>
      <family val="1"/>
    </font>
    <font>
      <b/>
      <sz val="16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ill="0" applyBorder="0" applyAlignment="0" applyProtection="0"/>
  </cellStyleXfs>
  <cellXfs count="78">
    <xf numFmtId="0" fontId="0" fillId="0" borderId="0" xfId="0"/>
    <xf numFmtId="0" fontId="1" fillId="0" borderId="17" xfId="0" applyFont="1" applyFill="1" applyBorder="1"/>
    <xf numFmtId="0" fontId="3" fillId="0" borderId="17" xfId="0" applyFont="1" applyFill="1" applyBorder="1"/>
    <xf numFmtId="0" fontId="5" fillId="0" borderId="0" xfId="0" applyFont="1" applyFill="1" applyAlignment="1"/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1" fillId="0" borderId="11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5" fontId="1" fillId="0" borderId="11" xfId="1" applyNumberFormat="1" applyFont="1" applyFill="1" applyBorder="1" applyAlignment="1" applyProtection="1"/>
    <xf numFmtId="3" fontId="5" fillId="0" borderId="0" xfId="0" applyNumberFormat="1" applyFont="1" applyFill="1" applyBorder="1"/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5" fillId="0" borderId="0" xfId="0" applyFont="1"/>
    <xf numFmtId="0" fontId="8" fillId="0" borderId="0" xfId="0" applyFont="1" applyAlignment="1"/>
    <xf numFmtId="0" fontId="5" fillId="0" borderId="0" xfId="0" applyFont="1" applyAlignment="1"/>
    <xf numFmtId="166" fontId="8" fillId="0" borderId="0" xfId="0" applyNumberFormat="1" applyFont="1" applyAlignment="1">
      <alignment horizontal="center"/>
    </xf>
    <xf numFmtId="0" fontId="9" fillId="0" borderId="0" xfId="0" applyNumberFormat="1" applyFont="1" applyFill="1" applyAlignment="1"/>
    <xf numFmtId="0" fontId="10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6" fillId="0" borderId="12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3" fontId="5" fillId="0" borderId="4" xfId="0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center"/>
    </xf>
    <xf numFmtId="3" fontId="5" fillId="0" borderId="6" xfId="0" applyNumberFormat="1" applyFont="1" applyFill="1" applyBorder="1" applyAlignment="1">
      <alignment horizontal="center"/>
    </xf>
    <xf numFmtId="3" fontId="5" fillId="0" borderId="7" xfId="0" applyNumberFormat="1" applyFont="1" applyFill="1" applyBorder="1"/>
    <xf numFmtId="3" fontId="5" fillId="0" borderId="8" xfId="0" applyNumberFormat="1" applyFont="1" applyFill="1" applyBorder="1"/>
    <xf numFmtId="3" fontId="5" fillId="0" borderId="3" xfId="0" applyNumberFormat="1" applyFont="1" applyFill="1" applyBorder="1"/>
    <xf numFmtId="3" fontId="1" fillId="0" borderId="3" xfId="0" applyNumberFormat="1" applyFont="1" applyFill="1" applyBorder="1"/>
    <xf numFmtId="0" fontId="3" fillId="0" borderId="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18" fillId="0" borderId="13" xfId="0" applyFont="1" applyFill="1" applyBorder="1" applyAlignment="1">
      <alignment horizontal="left"/>
    </xf>
    <xf numFmtId="0" fontId="17" fillId="0" borderId="13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19" fillId="0" borderId="13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3" fontId="5" fillId="0" borderId="17" xfId="0" applyNumberFormat="1" applyFont="1" applyFill="1" applyBorder="1" applyAlignment="1">
      <alignment horizontal="center"/>
    </xf>
    <xf numFmtId="3" fontId="5" fillId="0" borderId="17" xfId="0" applyNumberFormat="1" applyFont="1" applyFill="1" applyBorder="1"/>
    <xf numFmtId="3" fontId="1" fillId="0" borderId="17" xfId="0" applyNumberFormat="1" applyFont="1" applyFill="1" applyBorder="1"/>
    <xf numFmtId="0" fontId="3" fillId="0" borderId="17" xfId="0" applyFont="1" applyFill="1" applyBorder="1" applyAlignment="1"/>
    <xf numFmtId="3" fontId="3" fillId="0" borderId="17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1" fillId="0" borderId="15" xfId="0" applyFont="1" applyFill="1" applyBorder="1" applyAlignment="1">
      <alignment horizontal="left"/>
    </xf>
    <xf numFmtId="3" fontId="5" fillId="3" borderId="17" xfId="0" applyNumberFormat="1" applyFont="1" applyFill="1" applyBorder="1" applyAlignment="1">
      <alignment horizontal="center"/>
    </xf>
    <xf numFmtId="3" fontId="5" fillId="4" borderId="17" xfId="0" applyNumberFormat="1" applyFont="1" applyFill="1" applyBorder="1" applyAlignment="1">
      <alignment horizontal="center"/>
    </xf>
    <xf numFmtId="0" fontId="5" fillId="4" borderId="17" xfId="0" applyFont="1" applyFill="1" applyBorder="1"/>
    <xf numFmtId="3" fontId="5" fillId="2" borderId="17" xfId="0" applyNumberFormat="1" applyFont="1" applyFill="1" applyBorder="1"/>
    <xf numFmtId="0" fontId="7" fillId="0" borderId="0" xfId="0" applyFont="1" applyAlignment="1"/>
    <xf numFmtId="0" fontId="20" fillId="0" borderId="0" xfId="0" applyFont="1" applyAlignment="1"/>
    <xf numFmtId="0" fontId="21" fillId="0" borderId="13" xfId="0" applyFont="1" applyFill="1" applyBorder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 applyAlignment="1"/>
    <xf numFmtId="0" fontId="22" fillId="0" borderId="0" xfId="0" applyFont="1" applyFill="1" applyAlignment="1">
      <alignment horizontal="center"/>
    </xf>
    <xf numFmtId="0" fontId="22" fillId="0" borderId="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22" fillId="0" borderId="17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24" fillId="0" borderId="1" xfId="0" applyFont="1" applyFill="1" applyBorder="1" applyAlignment="1">
      <alignment horizontal="left"/>
    </xf>
    <xf numFmtId="3" fontId="25" fillId="0" borderId="4" xfId="0" applyNumberFormat="1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3" fontId="26" fillId="0" borderId="17" xfId="0" applyNumberFormat="1" applyFont="1" applyFill="1" applyBorder="1" applyAlignment="1">
      <alignment horizontal="center"/>
    </xf>
    <xf numFmtId="0" fontId="25" fillId="0" borderId="0" xfId="0" applyFont="1" applyFill="1" applyAlignment="1"/>
    <xf numFmtId="0" fontId="25" fillId="0" borderId="0" xfId="0" applyFont="1" applyAlignment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>
    <pageSetUpPr fitToPage="1"/>
  </sheetPr>
  <dimension ref="A1:T57"/>
  <sheetViews>
    <sheetView tabSelected="1" topLeftCell="A8" zoomScale="75" zoomScaleNormal="75" workbookViewId="0">
      <selection activeCell="B8" sqref="B1:B1048576"/>
    </sheetView>
  </sheetViews>
  <sheetFormatPr defaultRowHeight="18.75"/>
  <cols>
    <col min="1" max="1" width="5.7109375" style="65" customWidth="1"/>
    <col min="2" max="2" width="3.140625" style="77" customWidth="1"/>
    <col min="3" max="3" width="53.42578125" style="15" bestFit="1" customWidth="1"/>
    <col min="4" max="4" width="61.85546875" style="15" customWidth="1"/>
    <col min="5" max="5" width="6.42578125" style="13" customWidth="1"/>
    <col min="6" max="6" width="4.140625" style="13" customWidth="1"/>
    <col min="7" max="7" width="6" style="13" customWidth="1"/>
    <col min="8" max="8" width="4.85546875" style="13" customWidth="1"/>
    <col min="9" max="9" width="5.7109375" style="13" customWidth="1"/>
    <col min="10" max="10" width="8.7109375" style="13" customWidth="1"/>
    <col min="11" max="11" width="6.28515625" style="13" customWidth="1"/>
    <col min="12" max="12" width="6.7109375" style="13" customWidth="1"/>
    <col min="13" max="13" width="5.28515625" style="13" customWidth="1"/>
    <col min="14" max="14" width="6" style="13" customWidth="1"/>
    <col min="15" max="15" width="7" style="13" customWidth="1"/>
    <col min="16" max="16" width="6.85546875" style="13" customWidth="1"/>
    <col min="17" max="17" width="2.28515625" style="13" customWidth="1"/>
    <col min="18" max="18" width="6.7109375" style="13" customWidth="1"/>
    <col min="19" max="19" width="8.28515625" style="13" customWidth="1"/>
    <col min="20" max="16384" width="9.140625" style="13"/>
  </cols>
  <sheetData>
    <row r="1" spans="1:20" ht="30"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2"/>
      <c r="R1" s="12"/>
      <c r="S1" s="12"/>
    </row>
    <row r="2" spans="1:20" ht="26.25">
      <c r="A2" s="66"/>
      <c r="B2" s="63"/>
      <c r="C2" s="62" t="s">
        <v>83</v>
      </c>
      <c r="D2" s="16">
        <v>40699</v>
      </c>
      <c r="E2" s="17"/>
      <c r="F2" s="17"/>
      <c r="G2" s="17"/>
      <c r="H2" s="17"/>
      <c r="I2" s="17"/>
      <c r="J2" s="17"/>
      <c r="K2" s="17"/>
      <c r="L2" s="18"/>
      <c r="M2" s="19"/>
      <c r="N2" s="20"/>
      <c r="O2" s="20"/>
      <c r="P2" s="20"/>
      <c r="Q2" s="20"/>
      <c r="R2" s="20"/>
      <c r="S2" s="21"/>
    </row>
    <row r="3" spans="1:20" ht="27.75">
      <c r="B3" s="22" t="s">
        <v>25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  <c r="Q3" s="23"/>
      <c r="R3" s="23"/>
      <c r="S3" s="24"/>
    </row>
    <row r="4" spans="1:20" ht="26.25">
      <c r="B4" s="25" t="s">
        <v>21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5" spans="1:20" ht="27" thickBot="1">
      <c r="B5" s="71" t="s">
        <v>22</v>
      </c>
      <c r="C5" s="14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20" s="10" customFormat="1" ht="26.25" thickBot="1">
      <c r="A6" s="67"/>
      <c r="B6" s="72" t="s">
        <v>81</v>
      </c>
      <c r="C6" s="27"/>
      <c r="D6" s="28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20" s="10" customFormat="1" ht="35.25" customHeight="1">
      <c r="A7" s="68"/>
      <c r="B7" s="73"/>
      <c r="C7" s="30"/>
      <c r="D7" s="30"/>
      <c r="E7" s="31"/>
      <c r="F7" s="32"/>
      <c r="G7" s="32"/>
      <c r="H7" s="32"/>
      <c r="I7" s="32"/>
      <c r="J7" s="33"/>
      <c r="K7" s="34">
        <f>H7*5100</f>
        <v>0</v>
      </c>
      <c r="L7" s="35">
        <f>SUM(E7*300)</f>
        <v>0</v>
      </c>
      <c r="M7" s="35">
        <f>SUM(G7*400)</f>
        <v>0</v>
      </c>
      <c r="N7" s="35">
        <f>SUM(I7*300)</f>
        <v>0</v>
      </c>
      <c r="O7" s="35"/>
      <c r="P7" s="35"/>
      <c r="Q7" s="35"/>
      <c r="R7" s="35">
        <f>SUM(F7*300)</f>
        <v>0</v>
      </c>
      <c r="S7" s="36">
        <f>SUM(J7:Q7)-R7</f>
        <v>0</v>
      </c>
    </row>
    <row r="8" spans="1:20" s="10" customFormat="1">
      <c r="A8" s="68"/>
      <c r="B8" s="74" t="s">
        <v>1</v>
      </c>
      <c r="C8" s="37"/>
      <c r="D8" s="37">
        <v>1</v>
      </c>
      <c r="E8" s="38"/>
      <c r="F8" s="37"/>
      <c r="G8" s="37" t="s">
        <v>23</v>
      </c>
      <c r="H8" s="37"/>
      <c r="I8" s="37" t="s">
        <v>23</v>
      </c>
      <c r="J8" s="39" t="s">
        <v>2</v>
      </c>
      <c r="K8" s="40" t="s">
        <v>3</v>
      </c>
      <c r="L8" s="41"/>
      <c r="M8" s="41"/>
      <c r="N8" s="41"/>
      <c r="O8" s="41"/>
      <c r="P8" s="41"/>
      <c r="Q8" s="41"/>
      <c r="R8" s="37"/>
      <c r="S8" s="37"/>
    </row>
    <row r="9" spans="1:20" s="50" customFormat="1" ht="18">
      <c r="A9" s="69" t="s">
        <v>4</v>
      </c>
      <c r="B9" s="64" t="s">
        <v>5</v>
      </c>
      <c r="C9" s="43" t="s">
        <v>72</v>
      </c>
      <c r="D9" s="44" t="s">
        <v>71</v>
      </c>
      <c r="E9" s="45" t="s">
        <v>8</v>
      </c>
      <c r="F9" s="42" t="s">
        <v>82</v>
      </c>
      <c r="G9" s="46" t="s">
        <v>24</v>
      </c>
      <c r="H9" s="42" t="s">
        <v>6</v>
      </c>
      <c r="I9" s="47" t="s">
        <v>7</v>
      </c>
      <c r="J9" s="57" t="s">
        <v>2</v>
      </c>
      <c r="K9" s="48" t="s">
        <v>9</v>
      </c>
      <c r="L9" s="42" t="s">
        <v>8</v>
      </c>
      <c r="M9" s="47" t="s">
        <v>10</v>
      </c>
      <c r="N9" s="47" t="s">
        <v>7</v>
      </c>
      <c r="O9" s="49" t="s">
        <v>11</v>
      </c>
      <c r="P9" s="49" t="s">
        <v>11</v>
      </c>
      <c r="Q9" s="49" t="s">
        <v>11</v>
      </c>
      <c r="R9" s="42" t="s">
        <v>12</v>
      </c>
      <c r="S9" s="47" t="s">
        <v>13</v>
      </c>
    </row>
    <row r="10" spans="1:20" s="10" customFormat="1" ht="16.5" customHeight="1">
      <c r="A10" s="70">
        <v>1</v>
      </c>
      <c r="B10" s="75">
        <v>44</v>
      </c>
      <c r="C10" s="1" t="s">
        <v>58</v>
      </c>
      <c r="D10" s="55" t="s">
        <v>57</v>
      </c>
      <c r="E10" s="60">
        <v>7</v>
      </c>
      <c r="F10" s="58"/>
      <c r="G10" s="51"/>
      <c r="H10" s="51"/>
      <c r="I10" s="59">
        <v>5</v>
      </c>
      <c r="J10" s="61">
        <v>10213</v>
      </c>
      <c r="K10" s="52">
        <f>H10*6800</f>
        <v>0</v>
      </c>
      <c r="L10" s="52">
        <f>SUM(E10*400)</f>
        <v>2800</v>
      </c>
      <c r="M10" s="52">
        <f>SUM(G10*400)</f>
        <v>0</v>
      </c>
      <c r="N10" s="52">
        <f>SUM(I10*400)</f>
        <v>2000</v>
      </c>
      <c r="O10" s="52">
        <v>1000</v>
      </c>
      <c r="P10" s="52">
        <v>1000</v>
      </c>
      <c r="Q10" s="52"/>
      <c r="R10" s="52">
        <f>SUM(F10*400)</f>
        <v>0</v>
      </c>
      <c r="S10" s="53">
        <f>SUM(J10:Q10)-R10</f>
        <v>17013</v>
      </c>
    </row>
    <row r="11" spans="1:20" s="10" customFormat="1" ht="16.5" customHeight="1">
      <c r="A11" s="70">
        <v>2</v>
      </c>
      <c r="B11" s="75">
        <v>15</v>
      </c>
      <c r="C11" s="1" t="s">
        <v>65</v>
      </c>
      <c r="D11" s="2" t="s">
        <v>63</v>
      </c>
      <c r="E11" s="59">
        <v>5</v>
      </c>
      <c r="F11" s="58"/>
      <c r="G11" s="51">
        <v>1</v>
      </c>
      <c r="H11" s="51"/>
      <c r="I11" s="59">
        <v>3</v>
      </c>
      <c r="J11" s="61">
        <v>3790</v>
      </c>
      <c r="K11" s="52">
        <f>H11*6800</f>
        <v>0</v>
      </c>
      <c r="L11" s="52">
        <f>SUM(E11*400)</f>
        <v>2000</v>
      </c>
      <c r="M11" s="52">
        <f>SUM(G11*400)</f>
        <v>400</v>
      </c>
      <c r="N11" s="52">
        <f>SUM(I11*400)</f>
        <v>1200</v>
      </c>
      <c r="O11" s="52"/>
      <c r="P11" s="52"/>
      <c r="Q11" s="52"/>
      <c r="R11" s="52">
        <f>SUM(F11*400)</f>
        <v>0</v>
      </c>
      <c r="S11" s="53">
        <f>SUM(J11:Q11)-R11</f>
        <v>7390</v>
      </c>
    </row>
    <row r="12" spans="1:20" s="10" customFormat="1" ht="16.5" customHeight="1">
      <c r="A12" s="70">
        <v>3</v>
      </c>
      <c r="B12" s="75">
        <v>45</v>
      </c>
      <c r="C12" s="1" t="s">
        <v>38</v>
      </c>
      <c r="D12" s="54" t="s">
        <v>39</v>
      </c>
      <c r="E12" s="59">
        <v>4</v>
      </c>
      <c r="F12" s="58"/>
      <c r="G12" s="51"/>
      <c r="H12" s="51"/>
      <c r="I12" s="59">
        <v>3</v>
      </c>
      <c r="J12" s="61">
        <v>4338</v>
      </c>
      <c r="K12" s="52">
        <f>H12*6800</f>
        <v>0</v>
      </c>
      <c r="L12" s="52">
        <f>SUM(E12*400)</f>
        <v>1600</v>
      </c>
      <c r="M12" s="52">
        <f>SUM(G12*400)</f>
        <v>0</v>
      </c>
      <c r="N12" s="52">
        <f>SUM(I12*400)</f>
        <v>1200</v>
      </c>
      <c r="O12" s="52"/>
      <c r="P12" s="52"/>
      <c r="Q12" s="52"/>
      <c r="R12" s="52">
        <f>SUM(F12*400)</f>
        <v>0</v>
      </c>
      <c r="S12" s="53">
        <f>SUM(J12:Q12)-R12</f>
        <v>7138</v>
      </c>
    </row>
    <row r="13" spans="1:20" s="10" customFormat="1" ht="16.5" customHeight="1">
      <c r="A13" s="70">
        <v>4</v>
      </c>
      <c r="B13" s="75">
        <v>64</v>
      </c>
      <c r="C13" s="1" t="s">
        <v>14</v>
      </c>
      <c r="D13" s="54" t="s">
        <v>44</v>
      </c>
      <c r="E13" s="59">
        <v>5</v>
      </c>
      <c r="F13" s="58"/>
      <c r="G13" s="51"/>
      <c r="H13" s="51"/>
      <c r="I13" s="59">
        <v>4</v>
      </c>
      <c r="J13" s="61">
        <v>3146</v>
      </c>
      <c r="K13" s="52">
        <f>H13*6800</f>
        <v>0</v>
      </c>
      <c r="L13" s="52">
        <f>SUM(E13*400)</f>
        <v>2000</v>
      </c>
      <c r="M13" s="52">
        <f>SUM(G13*400)</f>
        <v>0</v>
      </c>
      <c r="N13" s="52">
        <f>SUM(I13*400)</f>
        <v>1600</v>
      </c>
      <c r="O13" s="52"/>
      <c r="P13" s="52"/>
      <c r="Q13" s="52"/>
      <c r="R13" s="52">
        <f>SUM(F13*400)</f>
        <v>0</v>
      </c>
      <c r="S13" s="53">
        <f>SUM(J13:Q13)-R13</f>
        <v>6746</v>
      </c>
    </row>
    <row r="14" spans="1:20" s="10" customFormat="1" ht="16.5" customHeight="1">
      <c r="A14" s="70">
        <v>5</v>
      </c>
      <c r="B14" s="75">
        <v>79</v>
      </c>
      <c r="C14" s="1" t="s">
        <v>55</v>
      </c>
      <c r="D14" s="54" t="s">
        <v>56</v>
      </c>
      <c r="E14" s="59">
        <v>5</v>
      </c>
      <c r="F14" s="58"/>
      <c r="G14" s="51"/>
      <c r="H14" s="51"/>
      <c r="I14" s="59">
        <v>2</v>
      </c>
      <c r="J14" s="61">
        <v>3118</v>
      </c>
      <c r="K14" s="52">
        <f>H14*6800</f>
        <v>0</v>
      </c>
      <c r="L14" s="52">
        <f>SUM(E14*400)</f>
        <v>2000</v>
      </c>
      <c r="M14" s="52">
        <f>SUM(G14*400)</f>
        <v>0</v>
      </c>
      <c r="N14" s="52">
        <f>SUM(I14*400)</f>
        <v>800</v>
      </c>
      <c r="O14" s="52"/>
      <c r="P14" s="52"/>
      <c r="Q14" s="52"/>
      <c r="R14" s="52">
        <f>SUM(F14*400)</f>
        <v>0</v>
      </c>
      <c r="S14" s="53">
        <f>SUM(J14:Q14)-R14</f>
        <v>5918</v>
      </c>
      <c r="T14" s="10" t="s">
        <v>15</v>
      </c>
    </row>
    <row r="15" spans="1:20" s="10" customFormat="1" ht="16.5" customHeight="1">
      <c r="A15" s="70">
        <v>6</v>
      </c>
      <c r="B15" s="75">
        <v>31</v>
      </c>
      <c r="C15" s="1" t="s">
        <v>67</v>
      </c>
      <c r="D15" s="54" t="s">
        <v>68</v>
      </c>
      <c r="E15" s="59">
        <v>5</v>
      </c>
      <c r="F15" s="58"/>
      <c r="G15" s="51"/>
      <c r="H15" s="51"/>
      <c r="I15" s="59">
        <v>1</v>
      </c>
      <c r="J15" s="61">
        <v>3504</v>
      </c>
      <c r="K15" s="52">
        <f>H15*6800</f>
        <v>0</v>
      </c>
      <c r="L15" s="52">
        <f>SUM(E15*400)</f>
        <v>2000</v>
      </c>
      <c r="M15" s="52">
        <f>SUM(G15*400)</f>
        <v>0</v>
      </c>
      <c r="N15" s="52">
        <f>SUM(I15*400)</f>
        <v>400</v>
      </c>
      <c r="O15" s="52"/>
      <c r="P15" s="52"/>
      <c r="Q15" s="52"/>
      <c r="R15" s="52">
        <f>SUM(F15*400)</f>
        <v>0</v>
      </c>
      <c r="S15" s="53">
        <f>SUM(J15:Q15)-R15</f>
        <v>5904</v>
      </c>
    </row>
    <row r="16" spans="1:20" s="10" customFormat="1" ht="16.5" customHeight="1">
      <c r="A16" s="70">
        <v>7</v>
      </c>
      <c r="B16" s="75" t="s">
        <v>84</v>
      </c>
      <c r="C16" s="1" t="s">
        <v>26</v>
      </c>
      <c r="D16" s="2" t="s">
        <v>27</v>
      </c>
      <c r="E16" s="59">
        <v>4</v>
      </c>
      <c r="F16" s="58"/>
      <c r="G16" s="51"/>
      <c r="H16" s="51"/>
      <c r="I16" s="59">
        <v>1</v>
      </c>
      <c r="J16" s="61">
        <v>2506</v>
      </c>
      <c r="K16" s="52">
        <f>H16*6800</f>
        <v>0</v>
      </c>
      <c r="L16" s="52">
        <f>SUM(E16*400)</f>
        <v>1600</v>
      </c>
      <c r="M16" s="52">
        <f>SUM(G16*400)</f>
        <v>0</v>
      </c>
      <c r="N16" s="52">
        <f>SUM(I16*400)</f>
        <v>400</v>
      </c>
      <c r="O16" s="52"/>
      <c r="P16" s="52"/>
      <c r="Q16" s="52"/>
      <c r="R16" s="52">
        <f>SUM(F16*400)</f>
        <v>0</v>
      </c>
      <c r="S16" s="53">
        <f>SUM(J16:Q16)-R16</f>
        <v>4506</v>
      </c>
    </row>
    <row r="17" spans="1:20" s="10" customFormat="1" ht="16.5" customHeight="1">
      <c r="A17" s="70">
        <v>8</v>
      </c>
      <c r="B17" s="75">
        <v>49</v>
      </c>
      <c r="C17" s="1" t="s">
        <v>75</v>
      </c>
      <c r="D17" s="2" t="s">
        <v>76</v>
      </c>
      <c r="E17" s="59">
        <v>3</v>
      </c>
      <c r="F17" s="58"/>
      <c r="G17" s="51"/>
      <c r="H17" s="51"/>
      <c r="I17" s="59">
        <v>2</v>
      </c>
      <c r="J17" s="61">
        <v>2116</v>
      </c>
      <c r="K17" s="52">
        <f>H17*6800</f>
        <v>0</v>
      </c>
      <c r="L17" s="52">
        <f>SUM(E17*400)</f>
        <v>1200</v>
      </c>
      <c r="M17" s="52">
        <f>SUM(G17*400)</f>
        <v>0</v>
      </c>
      <c r="N17" s="52">
        <f>SUM(I17*400)</f>
        <v>800</v>
      </c>
      <c r="O17" s="52"/>
      <c r="P17" s="52"/>
      <c r="Q17" s="52"/>
      <c r="R17" s="52">
        <f>SUM(F17*400)</f>
        <v>0</v>
      </c>
      <c r="S17" s="53">
        <f>SUM(J17:Q17)-R17</f>
        <v>4116</v>
      </c>
    </row>
    <row r="18" spans="1:20" s="10" customFormat="1" ht="16.5" customHeight="1">
      <c r="A18" s="70">
        <v>9</v>
      </c>
      <c r="B18" s="75">
        <v>70</v>
      </c>
      <c r="C18" s="1" t="s">
        <v>47</v>
      </c>
      <c r="D18" s="2" t="s">
        <v>48</v>
      </c>
      <c r="E18" s="59">
        <v>3</v>
      </c>
      <c r="F18" s="58"/>
      <c r="G18" s="51"/>
      <c r="H18" s="51"/>
      <c r="I18" s="59">
        <v>2</v>
      </c>
      <c r="J18" s="61">
        <v>1758</v>
      </c>
      <c r="K18" s="52">
        <f>H18*6800</f>
        <v>0</v>
      </c>
      <c r="L18" s="52">
        <f>SUM(E18*400)</f>
        <v>1200</v>
      </c>
      <c r="M18" s="52">
        <f>SUM(G18*400)</f>
        <v>0</v>
      </c>
      <c r="N18" s="52">
        <f>SUM(I18*400)</f>
        <v>800</v>
      </c>
      <c r="O18" s="52"/>
      <c r="P18" s="52"/>
      <c r="Q18" s="52"/>
      <c r="R18" s="52">
        <f>SUM(F18*400)</f>
        <v>0</v>
      </c>
      <c r="S18" s="53">
        <f>SUM(J18:Q18)-R18</f>
        <v>3758</v>
      </c>
    </row>
    <row r="19" spans="1:20" s="10" customFormat="1" ht="16.5" customHeight="1">
      <c r="A19" s="70">
        <v>10</v>
      </c>
      <c r="B19" s="75">
        <v>50</v>
      </c>
      <c r="C19" s="1" t="s">
        <v>28</v>
      </c>
      <c r="D19" s="2" t="s">
        <v>29</v>
      </c>
      <c r="E19" s="59">
        <v>3</v>
      </c>
      <c r="F19" s="58"/>
      <c r="G19" s="51"/>
      <c r="H19" s="51"/>
      <c r="I19" s="59">
        <v>2</v>
      </c>
      <c r="J19" s="61">
        <v>1542</v>
      </c>
      <c r="K19" s="52">
        <f>H19*6800</f>
        <v>0</v>
      </c>
      <c r="L19" s="52">
        <f>SUM(E19*400)</f>
        <v>1200</v>
      </c>
      <c r="M19" s="52">
        <f>SUM(G19*400)</f>
        <v>0</v>
      </c>
      <c r="N19" s="52">
        <f>SUM(I19*400)</f>
        <v>800</v>
      </c>
      <c r="O19" s="52"/>
      <c r="P19" s="52"/>
      <c r="Q19" s="52"/>
      <c r="R19" s="52">
        <f>SUM(F19*400)</f>
        <v>0</v>
      </c>
      <c r="S19" s="53">
        <f>SUM(J19:Q19)-R19</f>
        <v>3542</v>
      </c>
    </row>
    <row r="20" spans="1:20" s="10" customFormat="1" ht="16.5" customHeight="1">
      <c r="A20" s="70">
        <v>11</v>
      </c>
      <c r="B20" s="75">
        <v>66</v>
      </c>
      <c r="C20" s="1" t="s">
        <v>61</v>
      </c>
      <c r="D20" s="2" t="s">
        <v>62</v>
      </c>
      <c r="E20" s="59">
        <v>3</v>
      </c>
      <c r="F20" s="58"/>
      <c r="G20" s="51"/>
      <c r="H20" s="51"/>
      <c r="I20" s="59">
        <v>2</v>
      </c>
      <c r="J20" s="61">
        <v>1376</v>
      </c>
      <c r="K20" s="52">
        <f>H20*6800</f>
        <v>0</v>
      </c>
      <c r="L20" s="52">
        <f>SUM(E20*400)</f>
        <v>1200</v>
      </c>
      <c r="M20" s="52">
        <f>SUM(G20*400)</f>
        <v>0</v>
      </c>
      <c r="N20" s="52">
        <f>SUM(I20*400)</f>
        <v>800</v>
      </c>
      <c r="O20" s="52"/>
      <c r="P20" s="52"/>
      <c r="Q20" s="52"/>
      <c r="R20" s="52">
        <f>SUM(F20*400)</f>
        <v>0</v>
      </c>
      <c r="S20" s="53">
        <f>SUM(J20:Q20)-R20</f>
        <v>3376</v>
      </c>
    </row>
    <row r="21" spans="1:20" s="10" customFormat="1" ht="16.5" customHeight="1">
      <c r="A21" s="70">
        <v>12</v>
      </c>
      <c r="B21" s="75">
        <v>6</v>
      </c>
      <c r="C21" s="1" t="s">
        <v>36</v>
      </c>
      <c r="D21" s="2" t="s">
        <v>37</v>
      </c>
      <c r="E21" s="59">
        <v>3</v>
      </c>
      <c r="F21" s="58"/>
      <c r="G21" s="51"/>
      <c r="H21" s="51"/>
      <c r="I21" s="59">
        <v>1</v>
      </c>
      <c r="J21" s="61">
        <v>1716</v>
      </c>
      <c r="K21" s="52">
        <f>H21*6800</f>
        <v>0</v>
      </c>
      <c r="L21" s="52">
        <f>SUM(E21*400)</f>
        <v>1200</v>
      </c>
      <c r="M21" s="52">
        <f>SUM(G21*400)</f>
        <v>0</v>
      </c>
      <c r="N21" s="52">
        <f>SUM(I21*400)</f>
        <v>400</v>
      </c>
      <c r="O21" s="52"/>
      <c r="P21" s="52"/>
      <c r="Q21" s="52"/>
      <c r="R21" s="52">
        <f>SUM(F21*400)</f>
        <v>0</v>
      </c>
      <c r="S21" s="53">
        <f>SUM(J21:Q21)-R21</f>
        <v>3316</v>
      </c>
    </row>
    <row r="22" spans="1:20" s="10" customFormat="1" ht="16.5" customHeight="1">
      <c r="A22" s="70">
        <v>13</v>
      </c>
      <c r="B22" s="75">
        <v>52</v>
      </c>
      <c r="C22" s="1" t="s">
        <v>33</v>
      </c>
      <c r="D22" s="54" t="s">
        <v>35</v>
      </c>
      <c r="E22" s="59">
        <v>3</v>
      </c>
      <c r="F22" s="58"/>
      <c r="G22" s="51"/>
      <c r="H22" s="51"/>
      <c r="I22" s="59">
        <v>1</v>
      </c>
      <c r="J22" s="61">
        <v>1532</v>
      </c>
      <c r="K22" s="52">
        <f>H22*6800</f>
        <v>0</v>
      </c>
      <c r="L22" s="52">
        <f>SUM(E22*400)</f>
        <v>1200</v>
      </c>
      <c r="M22" s="52">
        <f>SUM(G22*400)</f>
        <v>0</v>
      </c>
      <c r="N22" s="52">
        <f>SUM(I22*400)</f>
        <v>400</v>
      </c>
      <c r="O22" s="52"/>
      <c r="P22" s="52"/>
      <c r="Q22" s="52"/>
      <c r="R22" s="52">
        <f>SUM(F22*400)</f>
        <v>0</v>
      </c>
      <c r="S22" s="53">
        <f>SUM(J22:Q22)-R22</f>
        <v>3132</v>
      </c>
    </row>
    <row r="23" spans="1:20" s="10" customFormat="1" ht="17.25" customHeight="1">
      <c r="A23" s="70">
        <v>14</v>
      </c>
      <c r="B23" s="75">
        <v>77</v>
      </c>
      <c r="C23" s="1" t="s">
        <v>59</v>
      </c>
      <c r="D23" s="54" t="s">
        <v>60</v>
      </c>
      <c r="E23" s="59">
        <v>2</v>
      </c>
      <c r="F23" s="58"/>
      <c r="G23" s="51"/>
      <c r="H23" s="51"/>
      <c r="I23" s="59">
        <v>2</v>
      </c>
      <c r="J23" s="61">
        <v>1334</v>
      </c>
      <c r="K23" s="52">
        <f>H23*6800</f>
        <v>0</v>
      </c>
      <c r="L23" s="52">
        <f>SUM(E23*400)</f>
        <v>800</v>
      </c>
      <c r="M23" s="52">
        <f>SUM(G23*400)</f>
        <v>0</v>
      </c>
      <c r="N23" s="52">
        <f>SUM(I23*400)</f>
        <v>800</v>
      </c>
      <c r="O23" s="52"/>
      <c r="P23" s="52"/>
      <c r="Q23" s="52"/>
      <c r="R23" s="52">
        <f>SUM(F23*400)</f>
        <v>0</v>
      </c>
      <c r="S23" s="53">
        <f>SUM(J23:Q23)-R23</f>
        <v>2934</v>
      </c>
    </row>
    <row r="24" spans="1:20" s="10" customFormat="1" ht="19.5" customHeight="1">
      <c r="A24" s="70">
        <v>15</v>
      </c>
      <c r="B24" s="75">
        <v>46</v>
      </c>
      <c r="C24" s="1" t="s">
        <v>40</v>
      </c>
      <c r="D24" s="2" t="s">
        <v>41</v>
      </c>
      <c r="E24" s="59">
        <v>2</v>
      </c>
      <c r="F24" s="58"/>
      <c r="G24" s="51"/>
      <c r="H24" s="51"/>
      <c r="I24" s="59">
        <v>1</v>
      </c>
      <c r="J24" s="61">
        <v>1716</v>
      </c>
      <c r="K24" s="52">
        <f>H24*6800</f>
        <v>0</v>
      </c>
      <c r="L24" s="52">
        <f>SUM(E24*400)</f>
        <v>800</v>
      </c>
      <c r="M24" s="52">
        <f>SUM(G24*400)</f>
        <v>0</v>
      </c>
      <c r="N24" s="52">
        <f>SUM(I24*400)</f>
        <v>400</v>
      </c>
      <c r="O24" s="52"/>
      <c r="P24" s="52"/>
      <c r="Q24" s="52"/>
      <c r="R24" s="52">
        <f>SUM(F24*400)</f>
        <v>0</v>
      </c>
      <c r="S24" s="53">
        <f>SUM(J24:Q24)-R24</f>
        <v>2916</v>
      </c>
      <c r="T24" s="10" t="s">
        <v>15</v>
      </c>
    </row>
    <row r="25" spans="1:20" s="10" customFormat="1" ht="20.100000000000001" customHeight="1">
      <c r="A25" s="70">
        <v>16</v>
      </c>
      <c r="B25" s="75">
        <v>7</v>
      </c>
      <c r="C25" s="1" t="s">
        <v>79</v>
      </c>
      <c r="D25" s="2" t="s">
        <v>80</v>
      </c>
      <c r="E25" s="59">
        <v>2</v>
      </c>
      <c r="F25" s="58"/>
      <c r="G25" s="51"/>
      <c r="H25" s="51"/>
      <c r="I25" s="59">
        <v>1</v>
      </c>
      <c r="J25" s="61">
        <v>1380</v>
      </c>
      <c r="K25" s="52">
        <f>H25*6800</f>
        <v>0</v>
      </c>
      <c r="L25" s="52">
        <f>SUM(E25*400)</f>
        <v>800</v>
      </c>
      <c r="M25" s="52">
        <f>SUM(G25*400)</f>
        <v>0</v>
      </c>
      <c r="N25" s="52">
        <f>SUM(I25*400)</f>
        <v>400</v>
      </c>
      <c r="O25" s="52"/>
      <c r="P25" s="52"/>
      <c r="Q25" s="52"/>
      <c r="R25" s="52">
        <f>SUM(F25*400)</f>
        <v>0</v>
      </c>
      <c r="S25" s="53">
        <f>SUM(J25:Q25)-R25</f>
        <v>2580</v>
      </c>
    </row>
    <row r="26" spans="1:20" s="10" customFormat="1" ht="20.100000000000001" customHeight="1">
      <c r="A26" s="70">
        <v>17</v>
      </c>
      <c r="B26" s="75">
        <v>22</v>
      </c>
      <c r="C26" s="1" t="s">
        <v>51</v>
      </c>
      <c r="D26" s="54" t="s">
        <v>49</v>
      </c>
      <c r="E26" s="59">
        <v>2</v>
      </c>
      <c r="F26" s="58"/>
      <c r="G26" s="51"/>
      <c r="H26" s="51"/>
      <c r="I26" s="59">
        <v>1</v>
      </c>
      <c r="J26" s="61">
        <v>1238</v>
      </c>
      <c r="K26" s="52">
        <f>H26*6800</f>
        <v>0</v>
      </c>
      <c r="L26" s="52">
        <f>SUM(E26*400)</f>
        <v>800</v>
      </c>
      <c r="M26" s="52">
        <f>SUM(G26*400)</f>
        <v>0</v>
      </c>
      <c r="N26" s="52">
        <f>SUM(I26*400)</f>
        <v>400</v>
      </c>
      <c r="O26" s="52"/>
      <c r="P26" s="52"/>
      <c r="Q26" s="52"/>
      <c r="R26" s="52">
        <f>SUM(F26*400)</f>
        <v>0</v>
      </c>
      <c r="S26" s="53">
        <f>SUM(J26:Q26)-R26</f>
        <v>2438</v>
      </c>
    </row>
    <row r="27" spans="1:20" s="10" customFormat="1" ht="20.100000000000001" customHeight="1">
      <c r="A27" s="70">
        <v>18</v>
      </c>
      <c r="B27" s="75">
        <v>78</v>
      </c>
      <c r="C27" s="1" t="s">
        <v>42</v>
      </c>
      <c r="D27" s="54" t="s">
        <v>43</v>
      </c>
      <c r="E27" s="59">
        <v>2</v>
      </c>
      <c r="F27" s="58"/>
      <c r="G27" s="51"/>
      <c r="H27" s="51"/>
      <c r="I27" s="59">
        <v>1</v>
      </c>
      <c r="J27" s="61">
        <v>974</v>
      </c>
      <c r="K27" s="52">
        <f>H27*6800</f>
        <v>0</v>
      </c>
      <c r="L27" s="52">
        <f>SUM(E27*400)</f>
        <v>800</v>
      </c>
      <c r="M27" s="52">
        <f>SUM(G27*400)</f>
        <v>0</v>
      </c>
      <c r="N27" s="52">
        <f>SUM(I27*400)</f>
        <v>400</v>
      </c>
      <c r="O27" s="52"/>
      <c r="P27" s="52"/>
      <c r="Q27" s="52"/>
      <c r="R27" s="52">
        <f>SUM(F27*400)</f>
        <v>0</v>
      </c>
      <c r="S27" s="53">
        <f>SUM(J27:Q27)-R27</f>
        <v>2174</v>
      </c>
    </row>
    <row r="28" spans="1:20" s="10" customFormat="1" ht="20.100000000000001" customHeight="1">
      <c r="A28" s="70">
        <v>19</v>
      </c>
      <c r="B28" s="75">
        <v>56</v>
      </c>
      <c r="C28" s="1" t="s">
        <v>45</v>
      </c>
      <c r="D28" s="2" t="s">
        <v>46</v>
      </c>
      <c r="E28" s="59">
        <v>1</v>
      </c>
      <c r="F28" s="58"/>
      <c r="G28" s="51"/>
      <c r="H28" s="51"/>
      <c r="I28" s="59">
        <v>1</v>
      </c>
      <c r="J28" s="61">
        <v>1028</v>
      </c>
      <c r="K28" s="52">
        <f>H28*6800</f>
        <v>0</v>
      </c>
      <c r="L28" s="52">
        <f>SUM(E28*400)</f>
        <v>400</v>
      </c>
      <c r="M28" s="52">
        <f>SUM(G28*400)</f>
        <v>0</v>
      </c>
      <c r="N28" s="52">
        <f>SUM(I28*400)</f>
        <v>400</v>
      </c>
      <c r="O28" s="52"/>
      <c r="P28" s="52"/>
      <c r="Q28" s="52"/>
      <c r="R28" s="52">
        <f>SUM(F28*400)</f>
        <v>0</v>
      </c>
      <c r="S28" s="53">
        <f>SUM(J28:Q28)-R28</f>
        <v>1828</v>
      </c>
    </row>
    <row r="29" spans="1:20" s="10" customFormat="1" ht="20.100000000000001" customHeight="1">
      <c r="A29" s="70">
        <v>20</v>
      </c>
      <c r="B29" s="75">
        <v>18</v>
      </c>
      <c r="C29" s="1" t="s">
        <v>30</v>
      </c>
      <c r="D29" s="2" t="s">
        <v>31</v>
      </c>
      <c r="E29" s="59">
        <v>1</v>
      </c>
      <c r="F29" s="58"/>
      <c r="G29" s="51"/>
      <c r="H29" s="51"/>
      <c r="I29" s="59">
        <v>1</v>
      </c>
      <c r="J29" s="61">
        <v>798</v>
      </c>
      <c r="K29" s="52">
        <f>H29*6800</f>
        <v>0</v>
      </c>
      <c r="L29" s="52">
        <f>SUM(E29*400)</f>
        <v>400</v>
      </c>
      <c r="M29" s="52">
        <f>SUM(G29*400)</f>
        <v>0</v>
      </c>
      <c r="N29" s="52">
        <f>SUM(I29*400)</f>
        <v>400</v>
      </c>
      <c r="O29" s="52"/>
      <c r="P29" s="52"/>
      <c r="Q29" s="52"/>
      <c r="R29" s="52">
        <f>SUM(F29*400)</f>
        <v>0</v>
      </c>
      <c r="S29" s="53">
        <f>SUM(J29:Q29)-R29</f>
        <v>1598</v>
      </c>
    </row>
    <row r="30" spans="1:20" s="10" customFormat="1" ht="20.100000000000001" customHeight="1">
      <c r="A30" s="70">
        <v>21</v>
      </c>
      <c r="B30" s="75">
        <v>33</v>
      </c>
      <c r="C30" s="1" t="s">
        <v>69</v>
      </c>
      <c r="D30" s="2" t="s">
        <v>70</v>
      </c>
      <c r="E30" s="59">
        <v>1</v>
      </c>
      <c r="F30" s="58"/>
      <c r="G30" s="51"/>
      <c r="H30" s="51"/>
      <c r="I30" s="59">
        <v>1</v>
      </c>
      <c r="J30" s="61">
        <v>668</v>
      </c>
      <c r="K30" s="52">
        <f>H30*6800</f>
        <v>0</v>
      </c>
      <c r="L30" s="52">
        <f>SUM(E30*400)</f>
        <v>400</v>
      </c>
      <c r="M30" s="52">
        <f>SUM(G30*400)</f>
        <v>0</v>
      </c>
      <c r="N30" s="52">
        <f>SUM(I30*400)</f>
        <v>400</v>
      </c>
      <c r="O30" s="52"/>
      <c r="P30" s="52"/>
      <c r="Q30" s="52"/>
      <c r="R30" s="52">
        <f>SUM(F30*400)</f>
        <v>0</v>
      </c>
      <c r="S30" s="53">
        <f>SUM(J30:Q30)-R30</f>
        <v>1468</v>
      </c>
    </row>
    <row r="31" spans="1:20" s="10" customFormat="1" ht="20.100000000000001" customHeight="1">
      <c r="A31" s="70">
        <v>22</v>
      </c>
      <c r="B31" s="75">
        <v>14</v>
      </c>
      <c r="C31" s="1" t="s">
        <v>73</v>
      </c>
      <c r="D31" s="2" t="s">
        <v>74</v>
      </c>
      <c r="E31" s="59">
        <v>1</v>
      </c>
      <c r="F31" s="58"/>
      <c r="G31" s="51"/>
      <c r="H31" s="51"/>
      <c r="I31" s="59">
        <v>1</v>
      </c>
      <c r="J31" s="61">
        <v>436</v>
      </c>
      <c r="K31" s="52">
        <f>H31*6800</f>
        <v>0</v>
      </c>
      <c r="L31" s="52">
        <f>SUM(E31*400)</f>
        <v>400</v>
      </c>
      <c r="M31" s="52">
        <f>SUM(G31*400)</f>
        <v>0</v>
      </c>
      <c r="N31" s="52">
        <f>SUM(I31*400)</f>
        <v>400</v>
      </c>
      <c r="O31" s="52"/>
      <c r="P31" s="52"/>
      <c r="Q31" s="52"/>
      <c r="R31" s="52">
        <f>SUM(F31*400)</f>
        <v>0</v>
      </c>
      <c r="S31" s="53">
        <f>SUM(J31:Q31)-R31</f>
        <v>1236</v>
      </c>
    </row>
    <row r="32" spans="1:20" s="10" customFormat="1" ht="20.100000000000001" customHeight="1">
      <c r="A32" s="70">
        <v>23</v>
      </c>
      <c r="B32" s="75">
        <v>13</v>
      </c>
      <c r="C32" s="1" t="s">
        <v>34</v>
      </c>
      <c r="D32" s="54" t="s">
        <v>32</v>
      </c>
      <c r="E32" s="59">
        <v>1</v>
      </c>
      <c r="F32" s="58"/>
      <c r="G32" s="51"/>
      <c r="H32" s="51"/>
      <c r="I32" s="59">
        <v>1</v>
      </c>
      <c r="J32" s="61">
        <v>406</v>
      </c>
      <c r="K32" s="52">
        <f>H32*6800</f>
        <v>0</v>
      </c>
      <c r="L32" s="52">
        <f>SUM(E32*400)</f>
        <v>400</v>
      </c>
      <c r="M32" s="52">
        <f>SUM(G32*400)</f>
        <v>0</v>
      </c>
      <c r="N32" s="52">
        <f>SUM(I32*400)</f>
        <v>400</v>
      </c>
      <c r="O32" s="52"/>
      <c r="P32" s="52"/>
      <c r="Q32" s="52"/>
      <c r="R32" s="52">
        <f>SUM(F32*400)</f>
        <v>0</v>
      </c>
      <c r="S32" s="53">
        <f>SUM(J32:Q32)-R32</f>
        <v>1206</v>
      </c>
    </row>
    <row r="33" spans="1:19" s="10" customFormat="1" ht="20.100000000000001" customHeight="1">
      <c r="A33" s="70">
        <v>24</v>
      </c>
      <c r="B33" s="75">
        <v>2</v>
      </c>
      <c r="C33" s="1" t="s">
        <v>52</v>
      </c>
      <c r="D33" s="2" t="s">
        <v>50</v>
      </c>
      <c r="E33" s="59"/>
      <c r="F33" s="58"/>
      <c r="G33" s="51"/>
      <c r="H33" s="51"/>
      <c r="I33" s="59"/>
      <c r="J33" s="61"/>
      <c r="K33" s="52">
        <f>H33*6800</f>
        <v>0</v>
      </c>
      <c r="L33" s="52">
        <f>SUM(E33*400)</f>
        <v>0</v>
      </c>
      <c r="M33" s="52">
        <f>SUM(G33*400)</f>
        <v>0</v>
      </c>
      <c r="N33" s="52">
        <f>SUM(I33*400)</f>
        <v>0</v>
      </c>
      <c r="O33" s="52"/>
      <c r="P33" s="52"/>
      <c r="Q33" s="52"/>
      <c r="R33" s="52">
        <f>SUM(F33*400)</f>
        <v>0</v>
      </c>
      <c r="S33" s="53" t="s">
        <v>85</v>
      </c>
    </row>
    <row r="34" spans="1:19" s="10" customFormat="1" ht="20.100000000000001" customHeight="1">
      <c r="A34" s="70">
        <v>24</v>
      </c>
      <c r="B34" s="75">
        <v>30</v>
      </c>
      <c r="C34" s="1" t="s">
        <v>77</v>
      </c>
      <c r="D34" s="2" t="s">
        <v>78</v>
      </c>
      <c r="E34" s="59">
        <v>0</v>
      </c>
      <c r="F34" s="58"/>
      <c r="G34" s="51"/>
      <c r="H34" s="51"/>
      <c r="I34" s="59"/>
      <c r="J34" s="61"/>
      <c r="K34" s="52">
        <f>H34*6800</f>
        <v>0</v>
      </c>
      <c r="L34" s="52">
        <f>SUM(E34*400)</f>
        <v>0</v>
      </c>
      <c r="M34" s="52">
        <f>SUM(G34*400)</f>
        <v>0</v>
      </c>
      <c r="N34" s="52">
        <f>SUM(I34*400)</f>
        <v>0</v>
      </c>
      <c r="O34" s="52"/>
      <c r="P34" s="52"/>
      <c r="Q34" s="52"/>
      <c r="R34" s="52">
        <f>SUM(F34*400)</f>
        <v>0</v>
      </c>
      <c r="S34" s="53" t="s">
        <v>85</v>
      </c>
    </row>
    <row r="35" spans="1:19" s="10" customFormat="1" ht="20.100000000000001" customHeight="1">
      <c r="A35" s="70">
        <v>24</v>
      </c>
      <c r="B35" s="75">
        <v>65</v>
      </c>
      <c r="C35" s="1" t="s">
        <v>66</v>
      </c>
      <c r="D35" s="2" t="s">
        <v>64</v>
      </c>
      <c r="E35" s="59">
        <v>0</v>
      </c>
      <c r="F35" s="58"/>
      <c r="G35" s="51"/>
      <c r="H35" s="51"/>
      <c r="I35" s="59"/>
      <c r="J35" s="61"/>
      <c r="K35" s="52">
        <f>H35*6800</f>
        <v>0</v>
      </c>
      <c r="L35" s="52">
        <f>SUM(E35*400)</f>
        <v>0</v>
      </c>
      <c r="M35" s="52">
        <f>SUM(G35*400)</f>
        <v>0</v>
      </c>
      <c r="N35" s="52">
        <f>SUM(I35*400)</f>
        <v>0</v>
      </c>
      <c r="O35" s="52"/>
      <c r="P35" s="52"/>
      <c r="Q35" s="52"/>
      <c r="R35" s="52">
        <f>SUM(F35*400)</f>
        <v>0</v>
      </c>
      <c r="S35" s="53" t="s">
        <v>85</v>
      </c>
    </row>
    <row r="36" spans="1:19" s="10" customFormat="1" ht="20.100000000000001" customHeight="1">
      <c r="A36" s="70">
        <v>24</v>
      </c>
      <c r="B36" s="75">
        <v>76</v>
      </c>
      <c r="C36" s="1" t="s">
        <v>53</v>
      </c>
      <c r="D36" s="54" t="s">
        <v>54</v>
      </c>
      <c r="E36" s="59"/>
      <c r="F36" s="58"/>
      <c r="G36" s="51"/>
      <c r="H36" s="51"/>
      <c r="I36" s="59"/>
      <c r="J36" s="61"/>
      <c r="K36" s="52">
        <f>H36*6800</f>
        <v>0</v>
      </c>
      <c r="L36" s="52">
        <f>SUM(E36*400)</f>
        <v>0</v>
      </c>
      <c r="M36" s="52">
        <f>SUM(G36*400)</f>
        <v>0</v>
      </c>
      <c r="N36" s="52">
        <f>SUM(I36*400)</f>
        <v>0</v>
      </c>
      <c r="O36" s="52"/>
      <c r="P36" s="52"/>
      <c r="Q36" s="52"/>
      <c r="R36" s="52">
        <f>SUM(F36*400)</f>
        <v>0</v>
      </c>
      <c r="S36" s="53" t="s">
        <v>85</v>
      </c>
    </row>
    <row r="37" spans="1:19" s="10" customFormat="1" ht="19.5" thickBot="1">
      <c r="A37" s="67"/>
      <c r="B37" s="76"/>
      <c r="C37" s="3"/>
      <c r="D37" s="3"/>
    </row>
    <row r="38" spans="1:19" s="10" customFormat="1" ht="19.5" thickBot="1">
      <c r="A38" s="67"/>
      <c r="B38" s="76"/>
      <c r="C38" s="4" t="s">
        <v>16</v>
      </c>
      <c r="D38" s="5" t="s">
        <v>18</v>
      </c>
      <c r="E38" s="6">
        <f>SUM(E10:E37)</f>
        <v>68</v>
      </c>
      <c r="F38" s="6">
        <f>SUM(F10:F37)</f>
        <v>0</v>
      </c>
      <c r="G38" s="7"/>
      <c r="H38" s="7"/>
      <c r="I38" s="7" t="s">
        <v>17</v>
      </c>
      <c r="J38" s="8">
        <f>SUM(J10:J37)</f>
        <v>50633</v>
      </c>
      <c r="K38" s="9"/>
      <c r="L38" s="9"/>
      <c r="N38" s="5"/>
      <c r="O38" s="5"/>
      <c r="P38" s="5"/>
      <c r="Q38" s="5"/>
      <c r="S38" s="5"/>
    </row>
    <row r="39" spans="1:19" s="10" customFormat="1">
      <c r="A39" s="67"/>
      <c r="B39" s="76"/>
      <c r="C39" s="56" t="s">
        <v>19</v>
      </c>
      <c r="D39" s="56" t="s">
        <v>20</v>
      </c>
    </row>
    <row r="40" spans="1:19" s="10" customFormat="1">
      <c r="A40" s="67"/>
      <c r="B40" s="76"/>
      <c r="C40" s="3"/>
      <c r="D40" s="3"/>
    </row>
    <row r="41" spans="1:19" s="10" customFormat="1">
      <c r="A41" s="67"/>
      <c r="B41" s="76"/>
      <c r="C41" s="3"/>
      <c r="D41" s="3"/>
    </row>
    <row r="42" spans="1:19" s="10" customFormat="1">
      <c r="A42" s="67"/>
      <c r="B42" s="76"/>
      <c r="C42" s="3"/>
      <c r="D42" s="3"/>
    </row>
    <row r="43" spans="1:19" s="10" customFormat="1">
      <c r="A43" s="67"/>
      <c r="B43" s="76"/>
      <c r="C43" s="3"/>
      <c r="D43" s="3"/>
    </row>
    <row r="44" spans="1:19" s="10" customFormat="1">
      <c r="A44" s="67"/>
      <c r="B44" s="76"/>
      <c r="C44" s="3"/>
      <c r="D44" s="3"/>
    </row>
    <row r="45" spans="1:19" s="10" customFormat="1">
      <c r="A45" s="67"/>
      <c r="B45" s="76"/>
      <c r="C45" s="3"/>
      <c r="D45" s="3"/>
    </row>
    <row r="46" spans="1:19" s="10" customFormat="1">
      <c r="A46" s="67"/>
      <c r="B46" s="76"/>
      <c r="C46" s="3"/>
      <c r="D46" s="3"/>
    </row>
    <row r="47" spans="1:19" s="10" customFormat="1">
      <c r="A47" s="67"/>
      <c r="B47" s="76"/>
      <c r="C47" s="3"/>
      <c r="D47" s="3"/>
    </row>
    <row r="48" spans="1:19" s="10" customFormat="1">
      <c r="A48" s="67"/>
      <c r="B48" s="76"/>
      <c r="C48" s="3"/>
      <c r="D48" s="3"/>
    </row>
    <row r="49" spans="1:4" s="10" customFormat="1">
      <c r="A49" s="67"/>
      <c r="B49" s="76"/>
      <c r="C49" s="3"/>
      <c r="D49" s="3"/>
    </row>
    <row r="50" spans="1:4" s="10" customFormat="1">
      <c r="A50" s="67"/>
      <c r="B50" s="76"/>
      <c r="C50" s="3"/>
      <c r="D50" s="3"/>
    </row>
    <row r="51" spans="1:4" s="10" customFormat="1">
      <c r="A51" s="67"/>
      <c r="B51" s="76"/>
      <c r="C51" s="3"/>
      <c r="D51" s="3"/>
    </row>
    <row r="52" spans="1:4" s="10" customFormat="1">
      <c r="A52" s="67"/>
      <c r="B52" s="76"/>
      <c r="C52" s="3"/>
      <c r="D52" s="3"/>
    </row>
    <row r="53" spans="1:4" s="10" customFormat="1">
      <c r="A53" s="67"/>
      <c r="B53" s="76"/>
      <c r="C53" s="3"/>
      <c r="D53" s="3"/>
    </row>
    <row r="54" spans="1:4" s="10" customFormat="1">
      <c r="A54" s="67"/>
      <c r="B54" s="76"/>
      <c r="C54" s="3"/>
      <c r="D54" s="3"/>
    </row>
    <row r="55" spans="1:4" s="10" customFormat="1">
      <c r="A55" s="67"/>
      <c r="B55" s="76"/>
      <c r="C55" s="3"/>
      <c r="D55" s="3"/>
    </row>
    <row r="56" spans="1:4" s="10" customFormat="1">
      <c r="A56" s="67"/>
      <c r="B56" s="76"/>
      <c r="C56" s="3"/>
      <c r="D56" s="3"/>
    </row>
    <row r="57" spans="1:4" s="10" customFormat="1">
      <c r="A57" s="67"/>
      <c r="B57" s="76"/>
      <c r="C57" s="3"/>
      <c r="D57" s="3"/>
    </row>
  </sheetData>
  <sortState ref="B10:S36">
    <sortCondition descending="1" ref="S10:S36"/>
  </sortState>
  <mergeCells count="3">
    <mergeCell ref="B1:P1"/>
    <mergeCell ref="B3:O3"/>
    <mergeCell ref="B4:S4"/>
  </mergeCells>
  <phoneticPr fontId="0" type="noConversion"/>
  <pageMargins left="3.9583333333333331E-2" right="0.19652777777777777" top="0.31527777777777777" bottom="0.39374999999999999" header="0.51180555555555551" footer="0.51180555555555551"/>
  <pageSetup paperSize="9" scale="63" firstPageNumber="0" orientation="landscape" horizontalDpi="300" verticalDpi="300" r:id="rId1"/>
  <headerFooter alignWithMargins="0"/>
  <legacyDrawing r:id="rId2"/>
  <oleObjects>
    <oleObject progId="Paintbrush Picture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pesatura 300 grammi 3 Prov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Standard </cp:lastModifiedBy>
  <cp:lastPrinted>2011-06-05T16:43:03Z</cp:lastPrinted>
  <dcterms:created xsi:type="dcterms:W3CDTF">2010-04-25T11:09:48Z</dcterms:created>
  <dcterms:modified xsi:type="dcterms:W3CDTF">2011-06-05T16:44:14Z</dcterms:modified>
</cp:coreProperties>
</file>