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Prima Giornata" sheetId="1" r:id="rId1"/>
    <sheet name="Seconda Giornata" sheetId="2" r:id="rId2"/>
    <sheet name="Finale" sheetId="3" r:id="rId3"/>
  </sheets>
  <definedNames>
    <definedName name="Inizio_1">'Prima Giornata'!$B$9</definedName>
    <definedName name="Inizio_2">'Seconda Giornata'!$B$9</definedName>
    <definedName name="Inizio_f">'Finale'!$B$4</definedName>
  </definedNames>
  <calcPr fullCalcOnLoad="1"/>
</workbook>
</file>

<file path=xl/sharedStrings.xml><?xml version="1.0" encoding="utf-8"?>
<sst xmlns="http://schemas.openxmlformats.org/spreadsheetml/2006/main" count="143" uniqueCount="57">
  <si>
    <t>Manifestazione</t>
  </si>
  <si>
    <t>Peso minimo=</t>
  </si>
  <si>
    <t>gr</t>
  </si>
  <si>
    <t>Prima giornata</t>
  </si>
  <si>
    <t xml:space="preserve">Data: </t>
  </si>
  <si>
    <t xml:space="preserve">Località: </t>
  </si>
  <si>
    <t>Prede</t>
  </si>
  <si>
    <t>Specie</t>
  </si>
  <si>
    <t>Peso grammi</t>
  </si>
  <si>
    <t>Bonus</t>
  </si>
  <si>
    <t>Punti Bonus</t>
  </si>
  <si>
    <t>Punti     Totali</t>
  </si>
  <si>
    <t>%</t>
  </si>
  <si>
    <t>Ordine</t>
  </si>
  <si>
    <t>Numero di gara</t>
  </si>
  <si>
    <t>Partecipanti</t>
  </si>
  <si>
    <t>N°</t>
  </si>
  <si>
    <t>coeff.</t>
  </si>
  <si>
    <t>Punti</t>
  </si>
  <si>
    <t xml:space="preserve"> n°   x</t>
  </si>
  <si>
    <t>Limite prede</t>
  </si>
  <si>
    <t>Preda più grande</t>
  </si>
  <si>
    <t>Prede Speciali</t>
  </si>
  <si>
    <t xml:space="preserve">BELLANI STEFANO </t>
  </si>
  <si>
    <t>SETTIMI ANDREA</t>
  </si>
  <si>
    <t>SIGHIERI MARCO</t>
  </si>
  <si>
    <t>MACCHI GIAMPAOLO</t>
  </si>
  <si>
    <t>GIROLAMI MAURIZIO</t>
  </si>
  <si>
    <t>CASTAGNOLA ANDREA</t>
  </si>
  <si>
    <t>ORSI SASHA</t>
  </si>
  <si>
    <t xml:space="preserve">VILLANI FRANCO </t>
  </si>
  <si>
    <t xml:space="preserve">RAMACCIOTTI MAURIZIO </t>
  </si>
  <si>
    <t>DELLA SPORA FABIO</t>
  </si>
  <si>
    <t xml:space="preserve">CAGNOLATI LEONARDO </t>
  </si>
  <si>
    <t>Classifica Finale</t>
  </si>
  <si>
    <t>I Giornata</t>
  </si>
  <si>
    <t>II Giornata</t>
  </si>
  <si>
    <t>Totale</t>
  </si>
  <si>
    <t>NICOLÒ RIOLO</t>
  </si>
  <si>
    <t>ROBERTO PRAIOLA</t>
  </si>
  <si>
    <t>MASSIMILIANO BARTELONI</t>
  </si>
  <si>
    <t>ANTONIO LOVICARIO</t>
  </si>
  <si>
    <t>ANGELO D’ONOFRIO</t>
  </si>
  <si>
    <t>GIUSTINO BLASIO</t>
  </si>
  <si>
    <t>PAOLO CAPPUCCIATI</t>
  </si>
  <si>
    <t>ALESSIO GALLINUCCI</t>
  </si>
  <si>
    <t>NICOLA SMERALDI</t>
  </si>
  <si>
    <t>GIANMATTEO GROSSI</t>
  </si>
  <si>
    <t>FELICE CONCETTO</t>
  </si>
  <si>
    <t>DESILVESTRI BRUNO</t>
  </si>
  <si>
    <t>SAVINO VITO ANTONIO</t>
  </si>
  <si>
    <t>OGGIANO SERGIO</t>
  </si>
  <si>
    <t>CORRIAS CRISTIAN</t>
  </si>
  <si>
    <t>FIGLIOLI FABIO</t>
  </si>
  <si>
    <t>PURETTI LUIGI</t>
  </si>
  <si>
    <t>LOPRETE RAFFAELE</t>
  </si>
  <si>
    <t>ASCIONE ANGELO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</si>
</sst>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 applyProtection="1">
      <alignment horizontal="center"/>
      <protection/>
    </xf>
    <xf numFmtId="10" fontId="23" fillId="0" borderId="14" xfId="50" applyNumberFormat="1" applyFont="1" applyFill="1" applyBorder="1" applyAlignment="1" applyProtection="1">
      <alignment horizontal="center"/>
      <protection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 applyProtection="1">
      <alignment horizontal="left"/>
      <protection/>
    </xf>
    <xf numFmtId="0" fontId="25" fillId="0" borderId="16" xfId="0" applyFont="1" applyBorder="1" applyAlignment="1" applyProtection="1">
      <alignment horizontal="left"/>
      <protection/>
    </xf>
    <xf numFmtId="0" fontId="23" fillId="0" borderId="16" xfId="0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23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10" fontId="0" fillId="0" borderId="10" xfId="50" applyNumberFormat="1" applyFont="1" applyFill="1" applyBorder="1" applyAlignment="1" applyProtection="1">
      <alignment/>
      <protection/>
    </xf>
    <xf numFmtId="10" fontId="26" fillId="0" borderId="10" xfId="0" applyNumberFormat="1" applyFont="1" applyBorder="1" applyAlignment="1">
      <alignment/>
    </xf>
    <xf numFmtId="0" fontId="24" fillId="0" borderId="15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4" fillId="0" borderId="16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18" fillId="0" borderId="18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O48"/>
  <sheetViews>
    <sheetView workbookViewId="0" topLeftCell="A7">
      <pane xSplit="3" ySplit="2" topLeftCell="D9" activePane="bottomRight" state="frozen"/>
      <selection pane="topLeft" activeCell="A7" sqref="A7"/>
      <selection pane="topRight" activeCell="D7" sqref="D7"/>
      <selection pane="bottomLeft" activeCell="A9" sqref="A9"/>
      <selection pane="bottomRight" activeCell="O30" sqref="O30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2" spans="1:15" ht="30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2.5">
      <c r="A3" s="50"/>
      <c r="B3" s="50"/>
      <c r="C3" s="50"/>
      <c r="D3" s="50"/>
      <c r="E3" s="50"/>
      <c r="F3" s="51" t="s">
        <v>1</v>
      </c>
      <c r="G3" s="51"/>
      <c r="H3" s="51"/>
      <c r="I3" s="2">
        <v>400</v>
      </c>
      <c r="J3" s="3" t="s">
        <v>2</v>
      </c>
      <c r="K3" s="3"/>
      <c r="L3" s="52" t="s">
        <v>3</v>
      </c>
      <c r="M3" s="52"/>
      <c r="N3" s="52"/>
      <c r="O3" s="52"/>
    </row>
    <row r="4" spans="1:15" ht="22.5">
      <c r="A4" s="4"/>
      <c r="B4" s="5"/>
      <c r="C4" s="6"/>
      <c r="D4" s="6"/>
      <c r="E4" s="6"/>
      <c r="F4" s="1"/>
      <c r="G4" s="1"/>
      <c r="H4" s="2"/>
      <c r="I4" s="6"/>
      <c r="J4" s="7"/>
      <c r="K4" s="7"/>
      <c r="L4" s="7"/>
      <c r="M4" s="7"/>
      <c r="N4" s="7"/>
      <c r="O4" s="8"/>
    </row>
    <row r="5" spans="1:15" ht="18.75">
      <c r="A5" s="41" t="s">
        <v>4</v>
      </c>
      <c r="B5" s="41"/>
      <c r="C5" s="41"/>
      <c r="D5" s="41"/>
      <c r="E5" s="9"/>
      <c r="F5" s="42" t="s">
        <v>5</v>
      </c>
      <c r="G5" s="42"/>
      <c r="H5" s="42"/>
      <c r="I5" s="42"/>
      <c r="J5" s="42"/>
      <c r="K5" s="42"/>
      <c r="L5" s="42"/>
      <c r="M5" s="42"/>
      <c r="N5" s="42"/>
      <c r="O5" s="42"/>
    </row>
    <row r="6" spans="1:15" ht="18.75">
      <c r="A6" s="4"/>
      <c r="B6" s="5"/>
      <c r="C6" s="10"/>
      <c r="D6" s="9"/>
      <c r="E6" s="9"/>
      <c r="F6" s="9"/>
      <c r="G6" s="9"/>
      <c r="H6" s="11"/>
      <c r="I6" s="9"/>
      <c r="J6" s="12"/>
      <c r="K6" s="12"/>
      <c r="L6" s="12"/>
      <c r="M6" s="12"/>
      <c r="N6" s="12"/>
      <c r="O6" s="8"/>
    </row>
    <row r="7" spans="3:15" ht="15.75" customHeight="1">
      <c r="C7" s="13"/>
      <c r="D7" s="43" t="s">
        <v>6</v>
      </c>
      <c r="E7" s="43"/>
      <c r="F7" s="43"/>
      <c r="G7" s="43" t="s">
        <v>7</v>
      </c>
      <c r="H7" s="43"/>
      <c r="I7" s="44" t="s">
        <v>8</v>
      </c>
      <c r="J7" s="46" t="s">
        <v>9</v>
      </c>
      <c r="K7" s="46"/>
      <c r="L7" s="46"/>
      <c r="M7" s="47" t="s">
        <v>10</v>
      </c>
      <c r="N7" s="47" t="s">
        <v>11</v>
      </c>
      <c r="O7" s="48" t="s">
        <v>12</v>
      </c>
    </row>
    <row r="8" spans="1:15" ht="31.5">
      <c r="A8" s="15" t="s">
        <v>13</v>
      </c>
      <c r="B8" s="16" t="s">
        <v>14</v>
      </c>
      <c r="C8" s="1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>
        <f>+I3</f>
        <v>400</v>
      </c>
      <c r="I8" s="45"/>
      <c r="J8" s="39" t="s">
        <v>20</v>
      </c>
      <c r="K8" s="39" t="s">
        <v>21</v>
      </c>
      <c r="L8" s="39" t="s">
        <v>22</v>
      </c>
      <c r="M8" s="47"/>
      <c r="N8" s="47"/>
      <c r="O8" s="48"/>
    </row>
    <row r="9" spans="1:15" ht="15.75">
      <c r="A9" s="17">
        <v>1</v>
      </c>
      <c r="B9" s="17">
        <v>22</v>
      </c>
      <c r="C9" s="40" t="s">
        <v>48</v>
      </c>
      <c r="D9" s="14">
        <v>14</v>
      </c>
      <c r="E9" s="14"/>
      <c r="F9" s="20">
        <f aca="true" t="shared" si="0" ref="F9:F48">(+E9+D9)*$I$3</f>
        <v>5600</v>
      </c>
      <c r="G9" s="14">
        <v>4</v>
      </c>
      <c r="H9" s="20">
        <f aca="true" t="shared" si="1" ref="H9:H48">+G9*$I$3</f>
        <v>1600</v>
      </c>
      <c r="I9" s="14">
        <v>12720</v>
      </c>
      <c r="J9" s="21">
        <v>1</v>
      </c>
      <c r="K9" s="21">
        <v>1</v>
      </c>
      <c r="L9" s="21">
        <v>2</v>
      </c>
      <c r="M9" s="22">
        <f aca="true" t="shared" si="2" ref="M9:M48">1000*SUM(J9:L9)</f>
        <v>4000</v>
      </c>
      <c r="N9" s="22">
        <f aca="true" t="shared" si="3" ref="N9:N48">+I9+H9+F9+M9</f>
        <v>23920</v>
      </c>
      <c r="O9" s="23">
        <f aca="true" t="shared" si="4" ref="O9:O48">IF(ISERROR(+N9/MAX($N$9:$N$48)),0,+N9/MAX($N$9:$N$48))</f>
        <v>1</v>
      </c>
    </row>
    <row r="10" spans="1:15" ht="15.75">
      <c r="A10" s="17">
        <v>2</v>
      </c>
      <c r="B10" s="17">
        <v>23</v>
      </c>
      <c r="C10" s="40" t="s">
        <v>49</v>
      </c>
      <c r="D10" s="14">
        <v>12</v>
      </c>
      <c r="E10" s="14"/>
      <c r="F10" s="20">
        <f t="shared" si="0"/>
        <v>4800</v>
      </c>
      <c r="G10" s="14">
        <v>2</v>
      </c>
      <c r="H10" s="20">
        <f t="shared" si="1"/>
        <v>800</v>
      </c>
      <c r="I10" s="14">
        <v>9520</v>
      </c>
      <c r="J10" s="21"/>
      <c r="K10" s="21"/>
      <c r="L10" s="21"/>
      <c r="M10" s="22">
        <f t="shared" si="2"/>
        <v>0</v>
      </c>
      <c r="N10" s="22">
        <f t="shared" si="3"/>
        <v>15120</v>
      </c>
      <c r="O10" s="23">
        <f t="shared" si="4"/>
        <v>0.6321070234113713</v>
      </c>
    </row>
    <row r="11" spans="1:15" ht="15.75">
      <c r="A11" s="17">
        <v>3</v>
      </c>
      <c r="B11" s="17">
        <v>1</v>
      </c>
      <c r="C11" s="40" t="s">
        <v>38</v>
      </c>
      <c r="D11" s="14">
        <v>9</v>
      </c>
      <c r="E11" s="14"/>
      <c r="F11" s="20">
        <f t="shared" si="0"/>
        <v>3600</v>
      </c>
      <c r="G11" s="14">
        <v>3</v>
      </c>
      <c r="H11" s="20">
        <f t="shared" si="1"/>
        <v>1200</v>
      </c>
      <c r="I11" s="14">
        <v>8785</v>
      </c>
      <c r="J11" s="21"/>
      <c r="K11" s="21"/>
      <c r="L11" s="21"/>
      <c r="M11" s="22">
        <f t="shared" si="2"/>
        <v>0</v>
      </c>
      <c r="N11" s="22">
        <f t="shared" si="3"/>
        <v>13585</v>
      </c>
      <c r="O11" s="23">
        <f t="shared" si="4"/>
        <v>0.5679347826086957</v>
      </c>
    </row>
    <row r="12" spans="1:15" ht="15.75">
      <c r="A12" s="17">
        <v>4</v>
      </c>
      <c r="B12" s="17">
        <v>26</v>
      </c>
      <c r="C12" s="40" t="s">
        <v>52</v>
      </c>
      <c r="D12" s="14">
        <v>11</v>
      </c>
      <c r="E12" s="14"/>
      <c r="F12" s="20">
        <f t="shared" si="0"/>
        <v>4400</v>
      </c>
      <c r="G12" s="14">
        <v>2</v>
      </c>
      <c r="H12" s="20">
        <f t="shared" si="1"/>
        <v>800</v>
      </c>
      <c r="I12" s="14">
        <v>7480</v>
      </c>
      <c r="J12" s="21"/>
      <c r="K12" s="21"/>
      <c r="L12" s="21"/>
      <c r="M12" s="22">
        <f t="shared" si="2"/>
        <v>0</v>
      </c>
      <c r="N12" s="22">
        <f t="shared" si="3"/>
        <v>12680</v>
      </c>
      <c r="O12" s="23">
        <f t="shared" si="4"/>
        <v>0.5301003344481605</v>
      </c>
    </row>
    <row r="13" spans="1:15" ht="15.75">
      <c r="A13" s="17">
        <v>5</v>
      </c>
      <c r="B13" s="17">
        <v>19</v>
      </c>
      <c r="C13" s="40" t="s">
        <v>30</v>
      </c>
      <c r="D13" s="14">
        <v>11</v>
      </c>
      <c r="E13" s="14"/>
      <c r="F13" s="20">
        <f t="shared" si="0"/>
        <v>4400</v>
      </c>
      <c r="G13" s="14">
        <v>3</v>
      </c>
      <c r="H13" s="20">
        <f t="shared" si="1"/>
        <v>1200</v>
      </c>
      <c r="I13" s="14">
        <v>6975</v>
      </c>
      <c r="J13" s="21"/>
      <c r="K13" s="21"/>
      <c r="L13" s="21"/>
      <c r="M13" s="22">
        <f t="shared" si="2"/>
        <v>0</v>
      </c>
      <c r="N13" s="22">
        <f t="shared" si="3"/>
        <v>12575</v>
      </c>
      <c r="O13" s="23">
        <f t="shared" si="4"/>
        <v>0.5257107023411371</v>
      </c>
    </row>
    <row r="14" spans="1:15" ht="15.75">
      <c r="A14" s="17">
        <v>6</v>
      </c>
      <c r="B14" s="17">
        <v>3</v>
      </c>
      <c r="C14" s="40" t="s">
        <v>40</v>
      </c>
      <c r="D14" s="14">
        <v>10</v>
      </c>
      <c r="E14" s="14">
        <v>1</v>
      </c>
      <c r="F14" s="20">
        <f t="shared" si="0"/>
        <v>4400</v>
      </c>
      <c r="G14" s="14">
        <v>3</v>
      </c>
      <c r="H14" s="20">
        <f t="shared" si="1"/>
        <v>1200</v>
      </c>
      <c r="I14" s="14">
        <v>6115</v>
      </c>
      <c r="J14" s="21"/>
      <c r="K14" s="21"/>
      <c r="L14" s="21"/>
      <c r="M14" s="22">
        <f t="shared" si="2"/>
        <v>0</v>
      </c>
      <c r="N14" s="22">
        <f t="shared" si="3"/>
        <v>11715</v>
      </c>
      <c r="O14" s="23">
        <f t="shared" si="4"/>
        <v>0.48975752508361203</v>
      </c>
    </row>
    <row r="15" spans="1:15" ht="15.75">
      <c r="A15" s="17">
        <v>7</v>
      </c>
      <c r="B15" s="17">
        <v>17</v>
      </c>
      <c r="C15" s="40" t="s">
        <v>31</v>
      </c>
      <c r="D15" s="14">
        <v>9</v>
      </c>
      <c r="E15" s="14"/>
      <c r="F15" s="20">
        <f t="shared" si="0"/>
        <v>3600</v>
      </c>
      <c r="G15" s="14">
        <v>4</v>
      </c>
      <c r="H15" s="20">
        <f t="shared" si="1"/>
        <v>1600</v>
      </c>
      <c r="I15" s="14">
        <v>5490</v>
      </c>
      <c r="J15" s="21"/>
      <c r="K15" s="21"/>
      <c r="L15" s="21"/>
      <c r="M15" s="22">
        <f t="shared" si="2"/>
        <v>0</v>
      </c>
      <c r="N15" s="22">
        <f t="shared" si="3"/>
        <v>10690</v>
      </c>
      <c r="O15" s="23">
        <f t="shared" si="4"/>
        <v>0.4469063545150502</v>
      </c>
    </row>
    <row r="16" spans="1:15" ht="15.75">
      <c r="A16" s="17">
        <v>8</v>
      </c>
      <c r="B16" s="17">
        <v>9</v>
      </c>
      <c r="C16" s="40" t="s">
        <v>46</v>
      </c>
      <c r="D16" s="14">
        <v>9</v>
      </c>
      <c r="E16" s="14">
        <v>1</v>
      </c>
      <c r="F16" s="20">
        <f t="shared" si="0"/>
        <v>4000</v>
      </c>
      <c r="G16" s="14">
        <v>3</v>
      </c>
      <c r="H16" s="20">
        <f t="shared" si="1"/>
        <v>1200</v>
      </c>
      <c r="I16" s="14">
        <v>5355</v>
      </c>
      <c r="J16" s="21"/>
      <c r="K16" s="21"/>
      <c r="L16" s="21"/>
      <c r="M16" s="22">
        <f t="shared" si="2"/>
        <v>0</v>
      </c>
      <c r="N16" s="22">
        <f t="shared" si="3"/>
        <v>10555</v>
      </c>
      <c r="O16" s="23">
        <f t="shared" si="4"/>
        <v>0.4412625418060201</v>
      </c>
    </row>
    <row r="17" spans="1:15" ht="15.75">
      <c r="A17" s="17">
        <v>9</v>
      </c>
      <c r="B17" s="17">
        <v>5</v>
      </c>
      <c r="C17" s="40" t="s">
        <v>42</v>
      </c>
      <c r="D17" s="14">
        <v>8</v>
      </c>
      <c r="E17" s="14">
        <v>2</v>
      </c>
      <c r="F17" s="20">
        <f t="shared" si="0"/>
        <v>4000</v>
      </c>
      <c r="G17" s="14">
        <v>5</v>
      </c>
      <c r="H17" s="20">
        <f t="shared" si="1"/>
        <v>2000</v>
      </c>
      <c r="I17" s="14">
        <v>4550</v>
      </c>
      <c r="J17" s="21"/>
      <c r="K17" s="21"/>
      <c r="L17" s="21"/>
      <c r="M17" s="22">
        <f t="shared" si="2"/>
        <v>0</v>
      </c>
      <c r="N17" s="22">
        <f t="shared" si="3"/>
        <v>10550</v>
      </c>
      <c r="O17" s="23">
        <f t="shared" si="4"/>
        <v>0.44105351170568563</v>
      </c>
    </row>
    <row r="18" spans="1:15" ht="15.75">
      <c r="A18" s="17">
        <v>10</v>
      </c>
      <c r="B18" s="17">
        <v>13</v>
      </c>
      <c r="C18" s="40" t="s">
        <v>24</v>
      </c>
      <c r="D18" s="14">
        <v>8</v>
      </c>
      <c r="E18" s="14"/>
      <c r="F18" s="20">
        <f t="shared" si="0"/>
        <v>3200</v>
      </c>
      <c r="G18" s="14">
        <v>3</v>
      </c>
      <c r="H18" s="20">
        <f t="shared" si="1"/>
        <v>1200</v>
      </c>
      <c r="I18" s="14">
        <v>5575</v>
      </c>
      <c r="J18" s="21"/>
      <c r="K18" s="21"/>
      <c r="L18" s="21"/>
      <c r="M18" s="22">
        <f t="shared" si="2"/>
        <v>0</v>
      </c>
      <c r="N18" s="22">
        <f t="shared" si="3"/>
        <v>9975</v>
      </c>
      <c r="O18" s="23">
        <f t="shared" si="4"/>
        <v>0.41701505016722407</v>
      </c>
    </row>
    <row r="19" spans="1:15" ht="15.75">
      <c r="A19" s="17">
        <v>11</v>
      </c>
      <c r="B19" s="17">
        <v>16</v>
      </c>
      <c r="C19" s="40" t="s">
        <v>27</v>
      </c>
      <c r="D19" s="14">
        <v>8</v>
      </c>
      <c r="E19" s="14">
        <v>1</v>
      </c>
      <c r="F19" s="20">
        <f t="shared" si="0"/>
        <v>3600</v>
      </c>
      <c r="G19" s="14">
        <v>4</v>
      </c>
      <c r="H19" s="20">
        <f t="shared" si="1"/>
        <v>1600</v>
      </c>
      <c r="I19" s="14">
        <v>4535</v>
      </c>
      <c r="J19" s="21"/>
      <c r="K19" s="21"/>
      <c r="L19" s="21"/>
      <c r="M19" s="22">
        <f t="shared" si="2"/>
        <v>0</v>
      </c>
      <c r="N19" s="22">
        <f t="shared" si="3"/>
        <v>9735</v>
      </c>
      <c r="O19" s="23">
        <f t="shared" si="4"/>
        <v>0.40698160535117056</v>
      </c>
    </row>
    <row r="20" spans="1:15" ht="15.75">
      <c r="A20" s="17">
        <v>12</v>
      </c>
      <c r="B20" s="17">
        <v>29</v>
      </c>
      <c r="C20" s="40" t="s">
        <v>55</v>
      </c>
      <c r="D20" s="14">
        <v>8</v>
      </c>
      <c r="E20" s="14"/>
      <c r="F20" s="20">
        <f t="shared" si="0"/>
        <v>3200</v>
      </c>
      <c r="G20" s="14">
        <v>3</v>
      </c>
      <c r="H20" s="20">
        <f t="shared" si="1"/>
        <v>1200</v>
      </c>
      <c r="I20" s="14">
        <v>4080</v>
      </c>
      <c r="J20" s="21"/>
      <c r="K20" s="21"/>
      <c r="L20" s="21"/>
      <c r="M20" s="22">
        <f t="shared" si="2"/>
        <v>0</v>
      </c>
      <c r="N20" s="22">
        <f t="shared" si="3"/>
        <v>8480</v>
      </c>
      <c r="O20" s="23">
        <f t="shared" si="4"/>
        <v>0.35451505016722407</v>
      </c>
    </row>
    <row r="21" spans="1:15" ht="15.75">
      <c r="A21" s="17">
        <v>13</v>
      </c>
      <c r="B21" s="17">
        <v>28</v>
      </c>
      <c r="C21" s="40" t="s">
        <v>54</v>
      </c>
      <c r="D21" s="14">
        <v>7</v>
      </c>
      <c r="E21" s="14"/>
      <c r="F21" s="20">
        <f t="shared" si="0"/>
        <v>2800</v>
      </c>
      <c r="G21" s="14">
        <v>3</v>
      </c>
      <c r="H21" s="20">
        <f t="shared" si="1"/>
        <v>1200</v>
      </c>
      <c r="I21" s="14">
        <v>4405</v>
      </c>
      <c r="J21" s="21"/>
      <c r="K21" s="21"/>
      <c r="L21" s="21"/>
      <c r="M21" s="22">
        <f t="shared" si="2"/>
        <v>0</v>
      </c>
      <c r="N21" s="22">
        <f t="shared" si="3"/>
        <v>8405</v>
      </c>
      <c r="O21" s="23">
        <f t="shared" si="4"/>
        <v>0.35137959866220736</v>
      </c>
    </row>
    <row r="22" spans="1:15" ht="15.75">
      <c r="A22" s="17">
        <v>14</v>
      </c>
      <c r="B22" s="17">
        <v>11</v>
      </c>
      <c r="C22" s="40" t="s">
        <v>23</v>
      </c>
      <c r="D22" s="14">
        <v>8</v>
      </c>
      <c r="E22" s="14"/>
      <c r="F22" s="20">
        <f t="shared" si="0"/>
        <v>3200</v>
      </c>
      <c r="G22" s="14">
        <v>1</v>
      </c>
      <c r="H22" s="20">
        <f t="shared" si="1"/>
        <v>400</v>
      </c>
      <c r="I22" s="14">
        <v>4725</v>
      </c>
      <c r="J22" s="21"/>
      <c r="K22" s="21"/>
      <c r="L22" s="21"/>
      <c r="M22" s="22">
        <f t="shared" si="2"/>
        <v>0</v>
      </c>
      <c r="N22" s="22">
        <f t="shared" si="3"/>
        <v>8325</v>
      </c>
      <c r="O22" s="23">
        <f t="shared" si="4"/>
        <v>0.3480351170568562</v>
      </c>
    </row>
    <row r="23" spans="1:15" ht="15.75">
      <c r="A23" s="17">
        <v>15</v>
      </c>
      <c r="B23" s="17">
        <v>4</v>
      </c>
      <c r="C23" s="40" t="s">
        <v>41</v>
      </c>
      <c r="D23" s="14">
        <v>7</v>
      </c>
      <c r="E23" s="14"/>
      <c r="F23" s="20">
        <f t="shared" si="0"/>
        <v>2800</v>
      </c>
      <c r="G23" s="14">
        <v>4</v>
      </c>
      <c r="H23" s="20">
        <f t="shared" si="1"/>
        <v>1600</v>
      </c>
      <c r="I23" s="14">
        <v>3720</v>
      </c>
      <c r="J23" s="21"/>
      <c r="K23" s="21"/>
      <c r="L23" s="21"/>
      <c r="M23" s="22">
        <f t="shared" si="2"/>
        <v>0</v>
      </c>
      <c r="N23" s="22">
        <f t="shared" si="3"/>
        <v>8120</v>
      </c>
      <c r="O23" s="23">
        <f t="shared" si="4"/>
        <v>0.3394648829431438</v>
      </c>
    </row>
    <row r="24" spans="1:15" ht="15.75">
      <c r="A24" s="17">
        <v>16</v>
      </c>
      <c r="B24" s="17">
        <v>30</v>
      </c>
      <c r="C24" s="40" t="s">
        <v>56</v>
      </c>
      <c r="D24" s="14">
        <v>6</v>
      </c>
      <c r="E24" s="14"/>
      <c r="F24" s="20">
        <f t="shared" si="0"/>
        <v>2400</v>
      </c>
      <c r="G24" s="14">
        <v>2</v>
      </c>
      <c r="H24" s="20">
        <f t="shared" si="1"/>
        <v>800</v>
      </c>
      <c r="I24" s="14">
        <v>3535</v>
      </c>
      <c r="J24" s="21"/>
      <c r="K24" s="21"/>
      <c r="L24" s="21"/>
      <c r="M24" s="22">
        <f t="shared" si="2"/>
        <v>0</v>
      </c>
      <c r="N24" s="22">
        <f t="shared" si="3"/>
        <v>6735</v>
      </c>
      <c r="O24" s="23">
        <f t="shared" si="4"/>
        <v>0.2815635451505017</v>
      </c>
    </row>
    <row r="25" spans="1:15" ht="15.75">
      <c r="A25" s="17">
        <v>17</v>
      </c>
      <c r="B25" s="17">
        <v>10</v>
      </c>
      <c r="C25" s="40" t="s">
        <v>47</v>
      </c>
      <c r="D25" s="14">
        <v>6</v>
      </c>
      <c r="E25" s="14"/>
      <c r="F25" s="20">
        <f t="shared" si="0"/>
        <v>2400</v>
      </c>
      <c r="G25" s="14">
        <v>3</v>
      </c>
      <c r="H25" s="20">
        <f t="shared" si="1"/>
        <v>1200</v>
      </c>
      <c r="I25" s="14">
        <v>2915</v>
      </c>
      <c r="J25" s="21"/>
      <c r="K25" s="21"/>
      <c r="L25" s="21"/>
      <c r="M25" s="22">
        <f t="shared" si="2"/>
        <v>0</v>
      </c>
      <c r="N25" s="22">
        <f t="shared" si="3"/>
        <v>6515</v>
      </c>
      <c r="O25" s="23">
        <f t="shared" si="4"/>
        <v>0.272366220735786</v>
      </c>
    </row>
    <row r="26" spans="1:15" ht="15.75">
      <c r="A26" s="17">
        <v>18</v>
      </c>
      <c r="B26" s="17">
        <v>18</v>
      </c>
      <c r="C26" s="40" t="s">
        <v>32</v>
      </c>
      <c r="D26" s="14">
        <v>6</v>
      </c>
      <c r="E26" s="14"/>
      <c r="F26" s="20">
        <f t="shared" si="0"/>
        <v>2400</v>
      </c>
      <c r="G26" s="14">
        <v>2</v>
      </c>
      <c r="H26" s="20">
        <f t="shared" si="1"/>
        <v>800</v>
      </c>
      <c r="I26" s="14">
        <v>3205</v>
      </c>
      <c r="J26" s="21"/>
      <c r="K26" s="21"/>
      <c r="L26" s="21"/>
      <c r="M26" s="22">
        <f t="shared" si="2"/>
        <v>0</v>
      </c>
      <c r="N26" s="22">
        <f t="shared" si="3"/>
        <v>6405</v>
      </c>
      <c r="O26" s="23">
        <f t="shared" si="4"/>
        <v>0.2677675585284281</v>
      </c>
    </row>
    <row r="27" spans="1:15" ht="15.75">
      <c r="A27" s="17">
        <v>19</v>
      </c>
      <c r="B27" s="17">
        <v>25</v>
      </c>
      <c r="C27" s="40" t="s">
        <v>51</v>
      </c>
      <c r="D27" s="14">
        <v>5</v>
      </c>
      <c r="E27" s="14">
        <v>1</v>
      </c>
      <c r="F27" s="20">
        <f t="shared" si="0"/>
        <v>2400</v>
      </c>
      <c r="G27" s="14">
        <v>3</v>
      </c>
      <c r="H27" s="20">
        <f t="shared" si="1"/>
        <v>1200</v>
      </c>
      <c r="I27" s="14">
        <v>2725</v>
      </c>
      <c r="J27" s="21"/>
      <c r="K27" s="21"/>
      <c r="L27" s="21"/>
      <c r="M27" s="22">
        <f t="shared" si="2"/>
        <v>0</v>
      </c>
      <c r="N27" s="22">
        <f t="shared" si="3"/>
        <v>6325</v>
      </c>
      <c r="O27" s="23">
        <f t="shared" si="4"/>
        <v>0.2644230769230769</v>
      </c>
    </row>
    <row r="28" spans="1:15" ht="15.75">
      <c r="A28" s="17">
        <v>20</v>
      </c>
      <c r="B28" s="17">
        <v>7</v>
      </c>
      <c r="C28" s="40" t="s">
        <v>44</v>
      </c>
      <c r="D28" s="14">
        <v>5</v>
      </c>
      <c r="E28" s="14"/>
      <c r="F28" s="20">
        <f t="shared" si="0"/>
        <v>2000</v>
      </c>
      <c r="G28" s="14">
        <v>1</v>
      </c>
      <c r="H28" s="20">
        <f t="shared" si="1"/>
        <v>400</v>
      </c>
      <c r="I28" s="14">
        <v>3510</v>
      </c>
      <c r="J28" s="21"/>
      <c r="K28" s="21"/>
      <c r="L28" s="21"/>
      <c r="M28" s="22">
        <f t="shared" si="2"/>
        <v>0</v>
      </c>
      <c r="N28" s="22">
        <f t="shared" si="3"/>
        <v>5910</v>
      </c>
      <c r="O28" s="23">
        <f t="shared" si="4"/>
        <v>0.24707357859531773</v>
      </c>
    </row>
    <row r="29" spans="1:15" ht="15.75">
      <c r="A29" s="17">
        <v>21</v>
      </c>
      <c r="B29" s="17">
        <v>8</v>
      </c>
      <c r="C29" s="40" t="s">
        <v>45</v>
      </c>
      <c r="D29" s="14">
        <v>5</v>
      </c>
      <c r="E29" s="14"/>
      <c r="F29" s="20">
        <f t="shared" si="0"/>
        <v>2000</v>
      </c>
      <c r="G29" s="14">
        <v>3</v>
      </c>
      <c r="H29" s="20">
        <f t="shared" si="1"/>
        <v>1200</v>
      </c>
      <c r="I29" s="14">
        <v>2605</v>
      </c>
      <c r="J29" s="21"/>
      <c r="K29" s="21"/>
      <c r="L29" s="21"/>
      <c r="M29" s="22">
        <f t="shared" si="2"/>
        <v>0</v>
      </c>
      <c r="N29" s="22">
        <f t="shared" si="3"/>
        <v>5805</v>
      </c>
      <c r="O29" s="23">
        <f t="shared" si="4"/>
        <v>0.2426839464882943</v>
      </c>
    </row>
    <row r="30" spans="1:15" ht="15.75">
      <c r="A30" s="17">
        <v>22</v>
      </c>
      <c r="B30" s="17">
        <v>24</v>
      </c>
      <c r="C30" s="40" t="s">
        <v>50</v>
      </c>
      <c r="D30" s="14">
        <v>4</v>
      </c>
      <c r="E30" s="14"/>
      <c r="F30" s="20">
        <f t="shared" si="0"/>
        <v>1600</v>
      </c>
      <c r="G30" s="14">
        <v>3</v>
      </c>
      <c r="H30" s="20">
        <f t="shared" si="1"/>
        <v>1200</v>
      </c>
      <c r="I30" s="14">
        <v>2605</v>
      </c>
      <c r="J30" s="21"/>
      <c r="K30" s="21"/>
      <c r="L30" s="21"/>
      <c r="M30" s="22">
        <f t="shared" si="2"/>
        <v>0</v>
      </c>
      <c r="N30" s="22">
        <f t="shared" si="3"/>
        <v>5405</v>
      </c>
      <c r="O30" s="23">
        <f t="shared" si="4"/>
        <v>0.22596153846153846</v>
      </c>
    </row>
    <row r="31" spans="1:15" ht="15.75">
      <c r="A31" s="17">
        <v>23</v>
      </c>
      <c r="B31" s="17">
        <v>14</v>
      </c>
      <c r="C31" s="40" t="s">
        <v>29</v>
      </c>
      <c r="D31" s="14">
        <v>3</v>
      </c>
      <c r="E31" s="14">
        <v>1</v>
      </c>
      <c r="F31" s="20">
        <f t="shared" si="0"/>
        <v>1600</v>
      </c>
      <c r="G31" s="14">
        <v>3</v>
      </c>
      <c r="H31" s="20">
        <f t="shared" si="1"/>
        <v>1200</v>
      </c>
      <c r="I31" s="14">
        <v>2415</v>
      </c>
      <c r="J31" s="21"/>
      <c r="K31" s="21"/>
      <c r="L31" s="21"/>
      <c r="M31" s="22">
        <f t="shared" si="2"/>
        <v>0</v>
      </c>
      <c r="N31" s="22">
        <f t="shared" si="3"/>
        <v>5215</v>
      </c>
      <c r="O31" s="23">
        <f t="shared" si="4"/>
        <v>0.21801839464882944</v>
      </c>
    </row>
    <row r="32" spans="1:15" ht="15.75">
      <c r="A32" s="17">
        <v>24</v>
      </c>
      <c r="B32" s="17">
        <v>20</v>
      </c>
      <c r="C32" s="40" t="s">
        <v>25</v>
      </c>
      <c r="D32" s="14">
        <v>3</v>
      </c>
      <c r="E32" s="14">
        <v>1</v>
      </c>
      <c r="F32" s="20">
        <f t="shared" si="0"/>
        <v>1600</v>
      </c>
      <c r="G32" s="14">
        <v>2</v>
      </c>
      <c r="H32" s="20">
        <f t="shared" si="1"/>
        <v>800</v>
      </c>
      <c r="I32" s="14">
        <v>1520</v>
      </c>
      <c r="J32" s="21"/>
      <c r="K32" s="21"/>
      <c r="L32" s="21"/>
      <c r="M32" s="22">
        <f t="shared" si="2"/>
        <v>0</v>
      </c>
      <c r="N32" s="22">
        <f t="shared" si="3"/>
        <v>3920</v>
      </c>
      <c r="O32" s="23">
        <f t="shared" si="4"/>
        <v>0.16387959866220736</v>
      </c>
    </row>
    <row r="33" spans="1:15" ht="15.75">
      <c r="A33" s="17">
        <v>25</v>
      </c>
      <c r="B33" s="17">
        <v>2</v>
      </c>
      <c r="C33" s="40" t="s">
        <v>39</v>
      </c>
      <c r="D33" s="14">
        <v>4</v>
      </c>
      <c r="E33" s="14"/>
      <c r="F33" s="20">
        <f t="shared" si="0"/>
        <v>1600</v>
      </c>
      <c r="G33" s="14">
        <v>1</v>
      </c>
      <c r="H33" s="20">
        <f t="shared" si="1"/>
        <v>400</v>
      </c>
      <c r="I33" s="14">
        <v>1765</v>
      </c>
      <c r="J33" s="21"/>
      <c r="K33" s="21"/>
      <c r="L33" s="21"/>
      <c r="M33" s="22">
        <f t="shared" si="2"/>
        <v>0</v>
      </c>
      <c r="N33" s="22">
        <f t="shared" si="3"/>
        <v>3765</v>
      </c>
      <c r="O33" s="23">
        <f t="shared" si="4"/>
        <v>0.15739966555183946</v>
      </c>
    </row>
    <row r="34" spans="1:15" ht="15.75">
      <c r="A34" s="17">
        <v>26</v>
      </c>
      <c r="B34" s="17">
        <v>27</v>
      </c>
      <c r="C34" s="40" t="s">
        <v>53</v>
      </c>
      <c r="D34" s="14">
        <v>2</v>
      </c>
      <c r="E34" s="14"/>
      <c r="F34" s="20">
        <f t="shared" si="0"/>
        <v>800</v>
      </c>
      <c r="G34" s="14">
        <v>2</v>
      </c>
      <c r="H34" s="20">
        <f t="shared" si="1"/>
        <v>800</v>
      </c>
      <c r="I34" s="14">
        <v>1530</v>
      </c>
      <c r="J34" s="21"/>
      <c r="K34" s="21"/>
      <c r="L34" s="21"/>
      <c r="M34" s="22">
        <f t="shared" si="2"/>
        <v>0</v>
      </c>
      <c r="N34" s="22">
        <f t="shared" si="3"/>
        <v>3130</v>
      </c>
      <c r="O34" s="23">
        <f t="shared" si="4"/>
        <v>0.13085284280936454</v>
      </c>
    </row>
    <row r="35" spans="1:15" ht="15.75">
      <c r="A35" s="17">
        <v>27</v>
      </c>
      <c r="B35" s="17">
        <v>6</v>
      </c>
      <c r="C35" s="40" t="s">
        <v>43</v>
      </c>
      <c r="D35" s="14">
        <v>1</v>
      </c>
      <c r="E35" s="14">
        <v>1</v>
      </c>
      <c r="F35" s="20">
        <f t="shared" si="0"/>
        <v>800</v>
      </c>
      <c r="G35" s="14">
        <v>2</v>
      </c>
      <c r="H35" s="20">
        <f t="shared" si="1"/>
        <v>800</v>
      </c>
      <c r="I35" s="14">
        <v>555</v>
      </c>
      <c r="J35" s="21"/>
      <c r="K35" s="21"/>
      <c r="L35" s="21"/>
      <c r="M35" s="22">
        <f t="shared" si="2"/>
        <v>0</v>
      </c>
      <c r="N35" s="22">
        <f t="shared" si="3"/>
        <v>2155</v>
      </c>
      <c r="O35" s="23">
        <f t="shared" si="4"/>
        <v>0.09009197324414715</v>
      </c>
    </row>
    <row r="36" spans="1:15" ht="15.75">
      <c r="A36" s="17">
        <v>28</v>
      </c>
      <c r="B36" s="17">
        <v>21</v>
      </c>
      <c r="C36" s="40" t="s">
        <v>28</v>
      </c>
      <c r="D36" s="14">
        <v>1</v>
      </c>
      <c r="E36" s="14"/>
      <c r="F36" s="20">
        <f t="shared" si="0"/>
        <v>400</v>
      </c>
      <c r="G36" s="14">
        <v>1</v>
      </c>
      <c r="H36" s="20">
        <f t="shared" si="1"/>
        <v>400</v>
      </c>
      <c r="I36" s="14">
        <v>485</v>
      </c>
      <c r="J36" s="21"/>
      <c r="K36" s="21"/>
      <c r="L36" s="21"/>
      <c r="M36" s="22">
        <f t="shared" si="2"/>
        <v>0</v>
      </c>
      <c r="N36" s="22">
        <f t="shared" si="3"/>
        <v>1285</v>
      </c>
      <c r="O36" s="23">
        <f t="shared" si="4"/>
        <v>0.053720735785953176</v>
      </c>
    </row>
    <row r="37" spans="1:15" ht="15.75">
      <c r="A37" s="17">
        <v>29</v>
      </c>
      <c r="B37" s="17">
        <v>12</v>
      </c>
      <c r="C37" s="40" t="s">
        <v>26</v>
      </c>
      <c r="D37" s="24"/>
      <c r="E37" s="24"/>
      <c r="F37" s="20">
        <f t="shared" si="0"/>
        <v>0</v>
      </c>
      <c r="G37" s="14"/>
      <c r="H37" s="20">
        <f t="shared" si="1"/>
        <v>0</v>
      </c>
      <c r="I37" s="14"/>
      <c r="J37" s="21"/>
      <c r="K37" s="21"/>
      <c r="L37" s="21"/>
      <c r="M37" s="22">
        <f t="shared" si="2"/>
        <v>0</v>
      </c>
      <c r="N37" s="22">
        <f t="shared" si="3"/>
        <v>0</v>
      </c>
      <c r="O37" s="23">
        <f t="shared" si="4"/>
        <v>0</v>
      </c>
    </row>
    <row r="38" spans="1:15" ht="15.75">
      <c r="A38" s="17">
        <v>30</v>
      </c>
      <c r="B38" s="17">
        <v>15</v>
      </c>
      <c r="C38" s="40" t="s">
        <v>33</v>
      </c>
      <c r="D38" s="24"/>
      <c r="E38" s="24"/>
      <c r="F38" s="20">
        <f t="shared" si="0"/>
        <v>0</v>
      </c>
      <c r="G38" s="14"/>
      <c r="H38" s="20">
        <f t="shared" si="1"/>
        <v>0</v>
      </c>
      <c r="I38" s="14"/>
      <c r="J38" s="21"/>
      <c r="K38" s="21"/>
      <c r="L38" s="21"/>
      <c r="M38" s="22">
        <f t="shared" si="2"/>
        <v>0</v>
      </c>
      <c r="N38" s="22">
        <f t="shared" si="3"/>
        <v>0</v>
      </c>
      <c r="O38" s="23">
        <f t="shared" si="4"/>
        <v>0</v>
      </c>
    </row>
    <row r="39" spans="1:15" ht="15.75">
      <c r="A39" s="17">
        <v>31</v>
      </c>
      <c r="B39" s="17">
        <v>31</v>
      </c>
      <c r="C39" s="19"/>
      <c r="D39" s="24"/>
      <c r="E39" s="24"/>
      <c r="F39" s="20">
        <f t="shared" si="0"/>
        <v>0</v>
      </c>
      <c r="G39" s="14"/>
      <c r="H39" s="20">
        <f t="shared" si="1"/>
        <v>0</v>
      </c>
      <c r="I39" s="14"/>
      <c r="J39" s="21"/>
      <c r="K39" s="21"/>
      <c r="L39" s="21"/>
      <c r="M39" s="22">
        <f t="shared" si="2"/>
        <v>0</v>
      </c>
      <c r="N39" s="22">
        <f t="shared" si="3"/>
        <v>0</v>
      </c>
      <c r="O39" s="23">
        <f t="shared" si="4"/>
        <v>0</v>
      </c>
    </row>
    <row r="40" spans="1:15" ht="15.75">
      <c r="A40" s="17">
        <v>32</v>
      </c>
      <c r="B40" s="17">
        <v>32</v>
      </c>
      <c r="C40" s="19"/>
      <c r="D40" s="24"/>
      <c r="E40" s="24"/>
      <c r="F40" s="20">
        <f t="shared" si="0"/>
        <v>0</v>
      </c>
      <c r="G40" s="14"/>
      <c r="H40" s="20">
        <f t="shared" si="1"/>
        <v>0</v>
      </c>
      <c r="I40" s="14"/>
      <c r="J40" s="21"/>
      <c r="K40" s="21"/>
      <c r="L40" s="21"/>
      <c r="M40" s="22">
        <f t="shared" si="2"/>
        <v>0</v>
      </c>
      <c r="N40" s="22">
        <f t="shared" si="3"/>
        <v>0</v>
      </c>
      <c r="O40" s="23">
        <f t="shared" si="4"/>
        <v>0</v>
      </c>
    </row>
    <row r="41" spans="1:15" ht="15.75">
      <c r="A41" s="17">
        <v>33</v>
      </c>
      <c r="B41" s="18">
        <v>13</v>
      </c>
      <c r="C41" s="19"/>
      <c r="D41" s="24"/>
      <c r="E41" s="24"/>
      <c r="F41" s="20">
        <f t="shared" si="0"/>
        <v>0</v>
      </c>
      <c r="G41" s="14"/>
      <c r="H41" s="20">
        <f t="shared" si="1"/>
        <v>0</v>
      </c>
      <c r="I41" s="14"/>
      <c r="J41" s="21"/>
      <c r="K41" s="21"/>
      <c r="L41" s="21"/>
      <c r="M41" s="22">
        <f t="shared" si="2"/>
        <v>0</v>
      </c>
      <c r="N41" s="22">
        <f t="shared" si="3"/>
        <v>0</v>
      </c>
      <c r="O41" s="23">
        <f t="shared" si="4"/>
        <v>0</v>
      </c>
    </row>
    <row r="42" spans="1:15" ht="15.75">
      <c r="A42" s="17">
        <v>34</v>
      </c>
      <c r="B42" s="18">
        <v>16</v>
      </c>
      <c r="C42" s="19"/>
      <c r="D42" s="24"/>
      <c r="E42" s="24"/>
      <c r="F42" s="20">
        <f t="shared" si="0"/>
        <v>0</v>
      </c>
      <c r="G42" s="14"/>
      <c r="H42" s="20">
        <f t="shared" si="1"/>
        <v>0</v>
      </c>
      <c r="I42" s="14"/>
      <c r="J42" s="21"/>
      <c r="K42" s="21"/>
      <c r="L42" s="21"/>
      <c r="M42" s="22">
        <f t="shared" si="2"/>
        <v>0</v>
      </c>
      <c r="N42" s="22">
        <f t="shared" si="3"/>
        <v>0</v>
      </c>
      <c r="O42" s="23">
        <f t="shared" si="4"/>
        <v>0</v>
      </c>
    </row>
    <row r="43" spans="1:15" ht="15.75">
      <c r="A43" s="17">
        <v>35</v>
      </c>
      <c r="B43" s="18">
        <v>21</v>
      </c>
      <c r="C43" s="19"/>
      <c r="D43" s="24"/>
      <c r="E43" s="24"/>
      <c r="F43" s="20">
        <f t="shared" si="0"/>
        <v>0</v>
      </c>
      <c r="G43" s="14"/>
      <c r="H43" s="20">
        <f t="shared" si="1"/>
        <v>0</v>
      </c>
      <c r="I43" s="14"/>
      <c r="J43" s="21"/>
      <c r="K43" s="21"/>
      <c r="L43" s="21"/>
      <c r="M43" s="22">
        <f t="shared" si="2"/>
        <v>0</v>
      </c>
      <c r="N43" s="22">
        <f t="shared" si="3"/>
        <v>0</v>
      </c>
      <c r="O43" s="23">
        <f t="shared" si="4"/>
        <v>0</v>
      </c>
    </row>
    <row r="44" spans="1:15" ht="15.75">
      <c r="A44" s="17">
        <v>36</v>
      </c>
      <c r="B44" s="18">
        <v>32</v>
      </c>
      <c r="C44" s="19"/>
      <c r="D44" s="24"/>
      <c r="E44" s="24"/>
      <c r="F44" s="20">
        <f t="shared" si="0"/>
        <v>0</v>
      </c>
      <c r="G44" s="14"/>
      <c r="H44" s="20">
        <f t="shared" si="1"/>
        <v>0</v>
      </c>
      <c r="I44" s="14"/>
      <c r="J44" s="21"/>
      <c r="K44" s="21"/>
      <c r="L44" s="21"/>
      <c r="M44" s="22">
        <f t="shared" si="2"/>
        <v>0</v>
      </c>
      <c r="N44" s="22">
        <f t="shared" si="3"/>
        <v>0</v>
      </c>
      <c r="O44" s="23">
        <f t="shared" si="4"/>
        <v>0</v>
      </c>
    </row>
    <row r="45" spans="1:15" ht="15.75">
      <c r="A45" s="17">
        <v>37</v>
      </c>
      <c r="B45" s="18">
        <v>36</v>
      </c>
      <c r="C45" s="19"/>
      <c r="D45" s="24"/>
      <c r="E45" s="24"/>
      <c r="F45" s="20">
        <f t="shared" si="0"/>
        <v>0</v>
      </c>
      <c r="G45" s="14"/>
      <c r="H45" s="20">
        <f t="shared" si="1"/>
        <v>0</v>
      </c>
      <c r="I45" s="14"/>
      <c r="J45" s="21"/>
      <c r="K45" s="21"/>
      <c r="L45" s="21"/>
      <c r="M45" s="22">
        <f t="shared" si="2"/>
        <v>0</v>
      </c>
      <c r="N45" s="22">
        <f t="shared" si="3"/>
        <v>0</v>
      </c>
      <c r="O45" s="23">
        <f t="shared" si="4"/>
        <v>0</v>
      </c>
    </row>
    <row r="46" spans="1:15" ht="20.25">
      <c r="A46" s="17">
        <v>38</v>
      </c>
      <c r="B46" s="18">
        <v>38</v>
      </c>
      <c r="C46" s="25"/>
      <c r="D46" s="24"/>
      <c r="E46" s="24"/>
      <c r="F46" s="20">
        <f t="shared" si="0"/>
        <v>0</v>
      </c>
      <c r="G46" s="14"/>
      <c r="H46" s="20">
        <f t="shared" si="1"/>
        <v>0</v>
      </c>
      <c r="I46" s="14"/>
      <c r="J46" s="21"/>
      <c r="K46" s="21"/>
      <c r="L46" s="21"/>
      <c r="M46" s="22">
        <f t="shared" si="2"/>
        <v>0</v>
      </c>
      <c r="N46" s="22">
        <f t="shared" si="3"/>
        <v>0</v>
      </c>
      <c r="O46" s="23">
        <f t="shared" si="4"/>
        <v>0</v>
      </c>
    </row>
    <row r="47" spans="1:15" ht="20.25">
      <c r="A47" s="17">
        <v>39</v>
      </c>
      <c r="B47" s="18">
        <v>39</v>
      </c>
      <c r="C47" s="25"/>
      <c r="D47" s="24"/>
      <c r="E47" s="24"/>
      <c r="F47" s="20">
        <f t="shared" si="0"/>
        <v>0</v>
      </c>
      <c r="G47" s="14"/>
      <c r="H47" s="20">
        <f t="shared" si="1"/>
        <v>0</v>
      </c>
      <c r="I47" s="14"/>
      <c r="J47" s="21"/>
      <c r="K47" s="21"/>
      <c r="L47" s="21"/>
      <c r="M47" s="22">
        <f t="shared" si="2"/>
        <v>0</v>
      </c>
      <c r="N47" s="22">
        <f t="shared" si="3"/>
        <v>0</v>
      </c>
      <c r="O47" s="23">
        <f t="shared" si="4"/>
        <v>0</v>
      </c>
    </row>
    <row r="48" spans="1:15" ht="20.25">
      <c r="A48" s="17">
        <v>40</v>
      </c>
      <c r="B48" s="18">
        <v>40</v>
      </c>
      <c r="C48" s="26"/>
      <c r="D48" s="27"/>
      <c r="E48" s="27"/>
      <c r="F48" s="20">
        <f t="shared" si="0"/>
        <v>0</v>
      </c>
      <c r="G48" s="14"/>
      <c r="H48" s="20">
        <f t="shared" si="1"/>
        <v>0</v>
      </c>
      <c r="I48" s="14"/>
      <c r="J48" s="21"/>
      <c r="K48" s="21"/>
      <c r="L48" s="21"/>
      <c r="M48" s="22">
        <f t="shared" si="2"/>
        <v>0</v>
      </c>
      <c r="N48" s="22">
        <f t="shared" si="3"/>
        <v>0</v>
      </c>
      <c r="O48" s="23">
        <f t="shared" si="4"/>
        <v>0</v>
      </c>
    </row>
  </sheetData>
  <mergeCells count="13">
    <mergeCell ref="A2:O2"/>
    <mergeCell ref="A3:E3"/>
    <mergeCell ref="F3:H3"/>
    <mergeCell ref="L3:O3"/>
    <mergeCell ref="A5:D5"/>
    <mergeCell ref="F5:O5"/>
    <mergeCell ref="D7:F7"/>
    <mergeCell ref="G7:H7"/>
    <mergeCell ref="I7:I8"/>
    <mergeCell ref="J7:L7"/>
    <mergeCell ref="M7:M8"/>
    <mergeCell ref="N7:N8"/>
    <mergeCell ref="O7:O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O48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"/>
    </sheetView>
  </sheetViews>
  <sheetFormatPr defaultColWidth="9.140625" defaultRowHeight="12.75"/>
  <cols>
    <col min="3" max="3" width="39.140625" style="0" customWidth="1"/>
    <col min="11" max="11" width="10.28125" style="0" customWidth="1"/>
  </cols>
  <sheetData>
    <row r="2" spans="1:15" ht="30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2.5">
      <c r="A3" s="50"/>
      <c r="B3" s="50"/>
      <c r="C3" s="50"/>
      <c r="D3" s="50"/>
      <c r="E3" s="50"/>
      <c r="F3" s="51" t="s">
        <v>1</v>
      </c>
      <c r="G3" s="51"/>
      <c r="H3" s="51"/>
      <c r="I3" s="2">
        <v>400</v>
      </c>
      <c r="J3" s="3" t="s">
        <v>2</v>
      </c>
      <c r="K3" s="3"/>
      <c r="L3" s="52" t="s">
        <v>3</v>
      </c>
      <c r="M3" s="52"/>
      <c r="N3" s="52"/>
      <c r="O3" s="52"/>
    </row>
    <row r="4" spans="1:15" ht="22.5">
      <c r="A4" s="4"/>
      <c r="B4" s="5"/>
      <c r="C4" s="6"/>
      <c r="D4" s="6"/>
      <c r="E4" s="6"/>
      <c r="F4" s="1"/>
      <c r="G4" s="1"/>
      <c r="H4" s="2"/>
      <c r="I4" s="6"/>
      <c r="J4" s="7"/>
      <c r="K4" s="7"/>
      <c r="L4" s="7"/>
      <c r="M4" s="7"/>
      <c r="N4" s="7"/>
      <c r="O4" s="8"/>
    </row>
    <row r="5" spans="1:15" ht="18.75">
      <c r="A5" s="41" t="s">
        <v>4</v>
      </c>
      <c r="B5" s="41"/>
      <c r="C5" s="41"/>
      <c r="D5" s="41"/>
      <c r="E5" s="9"/>
      <c r="F5" s="42" t="s">
        <v>5</v>
      </c>
      <c r="G5" s="42"/>
      <c r="H5" s="42"/>
      <c r="I5" s="42"/>
      <c r="J5" s="42"/>
      <c r="K5" s="42"/>
      <c r="L5" s="42"/>
      <c r="M5" s="42"/>
      <c r="N5" s="42"/>
      <c r="O5" s="42"/>
    </row>
    <row r="6" spans="1:15" ht="18.75">
      <c r="A6" s="4"/>
      <c r="B6" s="5"/>
      <c r="C6" s="10"/>
      <c r="D6" s="9"/>
      <c r="E6" s="9"/>
      <c r="F6" s="9"/>
      <c r="G6" s="9"/>
      <c r="H6" s="11"/>
      <c r="I6" s="9"/>
      <c r="J6" s="12"/>
      <c r="K6" s="12"/>
      <c r="L6" s="12"/>
      <c r="M6" s="12"/>
      <c r="N6" s="12"/>
      <c r="O6" s="8"/>
    </row>
    <row r="7" spans="3:15" ht="15.75" customHeight="1">
      <c r="C7" s="13"/>
      <c r="D7" s="43" t="s">
        <v>6</v>
      </c>
      <c r="E7" s="43"/>
      <c r="F7" s="43"/>
      <c r="G7" s="43" t="s">
        <v>7</v>
      </c>
      <c r="H7" s="43"/>
      <c r="I7" s="47" t="s">
        <v>8</v>
      </c>
      <c r="J7" s="46" t="s">
        <v>9</v>
      </c>
      <c r="K7" s="46"/>
      <c r="L7" s="46"/>
      <c r="M7" s="47" t="s">
        <v>10</v>
      </c>
      <c r="N7" s="47" t="s">
        <v>11</v>
      </c>
      <c r="O7" s="48" t="s">
        <v>12</v>
      </c>
    </row>
    <row r="8" spans="1:15" ht="31.5">
      <c r="A8" s="15" t="s">
        <v>13</v>
      </c>
      <c r="B8" s="16" t="s">
        <v>14</v>
      </c>
      <c r="C8" s="1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>
        <f>+I3</f>
        <v>400</v>
      </c>
      <c r="I8" s="47"/>
      <c r="J8" s="39" t="s">
        <v>20</v>
      </c>
      <c r="K8" s="39" t="s">
        <v>21</v>
      </c>
      <c r="L8" s="39" t="s">
        <v>22</v>
      </c>
      <c r="M8" s="47"/>
      <c r="N8" s="47"/>
      <c r="O8" s="48"/>
    </row>
    <row r="9" spans="1:15" ht="15.75">
      <c r="A9" s="17">
        <v>1</v>
      </c>
      <c r="B9" s="17">
        <v>27</v>
      </c>
      <c r="C9" s="40" t="s">
        <v>53</v>
      </c>
      <c r="D9" s="14">
        <v>10</v>
      </c>
      <c r="E9" s="14"/>
      <c r="F9" s="14">
        <f>(+E9+D9)*$I$3</f>
        <v>4000</v>
      </c>
      <c r="G9" s="14">
        <v>5</v>
      </c>
      <c r="H9" s="14">
        <f>+G9*$I$3</f>
        <v>2000</v>
      </c>
      <c r="I9" s="14">
        <v>9910</v>
      </c>
      <c r="J9" s="21"/>
      <c r="K9" s="21"/>
      <c r="L9" s="21">
        <v>1</v>
      </c>
      <c r="M9" s="21">
        <f>1000*SUM(J9:L9)</f>
        <v>1000</v>
      </c>
      <c r="N9" s="21">
        <f>+I9+H9+F9+M9</f>
        <v>16910</v>
      </c>
      <c r="O9" s="23">
        <f>IF(ISERROR(+N9/MAX($N$9:$N$48)),0,+N9/MAX($N$9:$N$48))</f>
        <v>1</v>
      </c>
    </row>
    <row r="10" spans="1:15" ht="15.75">
      <c r="A10" s="17">
        <v>2</v>
      </c>
      <c r="B10" s="17">
        <v>8</v>
      </c>
      <c r="C10" s="40" t="s">
        <v>45</v>
      </c>
      <c r="D10" s="14">
        <v>14</v>
      </c>
      <c r="E10" s="14"/>
      <c r="F10" s="14">
        <f>(+E10+D10)*$I$3</f>
        <v>5600</v>
      </c>
      <c r="G10" s="14">
        <v>3</v>
      </c>
      <c r="H10" s="14">
        <f>+G10*$I$3</f>
        <v>1200</v>
      </c>
      <c r="I10" s="14">
        <v>8575</v>
      </c>
      <c r="J10" s="21">
        <v>1</v>
      </c>
      <c r="K10" s="21"/>
      <c r="L10" s="21"/>
      <c r="M10" s="21">
        <f>1000*SUM(J10:L10)</f>
        <v>1000</v>
      </c>
      <c r="N10" s="21">
        <f>+I10+H10+F10+M10</f>
        <v>16375</v>
      </c>
      <c r="O10" s="23">
        <f>IF(ISERROR(+N10/MAX($N$9:$N$48)),0,+N10/MAX($N$9:$N$48))</f>
        <v>0.9683619160260201</v>
      </c>
    </row>
    <row r="11" spans="1:15" ht="15.75">
      <c r="A11" s="17">
        <v>3</v>
      </c>
      <c r="B11" s="17">
        <v>24</v>
      </c>
      <c r="C11" s="40" t="s">
        <v>50</v>
      </c>
      <c r="D11" s="14">
        <v>5</v>
      </c>
      <c r="E11" s="14"/>
      <c r="F11" s="14">
        <f>(+E11+D11)*$I$3</f>
        <v>2000</v>
      </c>
      <c r="G11" s="14">
        <v>4</v>
      </c>
      <c r="H11" s="14">
        <f>+G11*$I$3</f>
        <v>1600</v>
      </c>
      <c r="I11" s="14">
        <v>7970</v>
      </c>
      <c r="J11" s="21"/>
      <c r="K11" s="21">
        <v>1</v>
      </c>
      <c r="L11" s="21">
        <v>1</v>
      </c>
      <c r="M11" s="21">
        <f>1000*SUM(J11:L11)</f>
        <v>2000</v>
      </c>
      <c r="N11" s="21">
        <f>+I11+H11+F11+M11</f>
        <v>13570</v>
      </c>
      <c r="O11" s="23">
        <f>IF(ISERROR(+N11/MAX($N$9:$N$48)),0,+N11/MAX($N$9:$N$48))</f>
        <v>0.8024837374334713</v>
      </c>
    </row>
    <row r="12" spans="1:15" ht="15.75">
      <c r="A12" s="17">
        <v>4</v>
      </c>
      <c r="B12" s="17">
        <v>3</v>
      </c>
      <c r="C12" s="40" t="s">
        <v>40</v>
      </c>
      <c r="D12" s="14">
        <v>11</v>
      </c>
      <c r="E12" s="14"/>
      <c r="F12" s="14">
        <f>(+E12+D12)*$I$3</f>
        <v>4400</v>
      </c>
      <c r="G12" s="14">
        <v>2</v>
      </c>
      <c r="H12" s="14">
        <f>+G12*$I$3</f>
        <v>800</v>
      </c>
      <c r="I12" s="14">
        <v>7005</v>
      </c>
      <c r="J12" s="21">
        <v>1</v>
      </c>
      <c r="K12" s="21"/>
      <c r="L12" s="21"/>
      <c r="M12" s="21">
        <f>1000*SUM(J12:L12)</f>
        <v>1000</v>
      </c>
      <c r="N12" s="21">
        <f>+I12+H12+F12+M12</f>
        <v>13205</v>
      </c>
      <c r="O12" s="23">
        <f>IF(ISERROR(+N12/MAX($N$9:$N$48)),0,+N12/MAX($N$9:$N$48))</f>
        <v>0.7808988764044944</v>
      </c>
    </row>
    <row r="13" spans="1:15" ht="15.75">
      <c r="A13" s="17">
        <v>5</v>
      </c>
      <c r="B13" s="17">
        <v>19</v>
      </c>
      <c r="C13" s="40" t="s">
        <v>30</v>
      </c>
      <c r="D13" s="14">
        <v>9</v>
      </c>
      <c r="E13" s="14"/>
      <c r="F13" s="14">
        <f>(+E13+D13)*$I$3</f>
        <v>3600</v>
      </c>
      <c r="G13" s="14">
        <v>4</v>
      </c>
      <c r="H13" s="14">
        <f>+G13*$I$3</f>
        <v>1600</v>
      </c>
      <c r="I13" s="14">
        <v>7230</v>
      </c>
      <c r="J13" s="21"/>
      <c r="K13" s="21"/>
      <c r="L13" s="21"/>
      <c r="M13" s="21">
        <f>1000*SUM(J13:L13)</f>
        <v>0</v>
      </c>
      <c r="N13" s="21">
        <f>+I13+H13+F13+M13</f>
        <v>12430</v>
      </c>
      <c r="O13" s="23">
        <f>IF(ISERROR(+N13/MAX($N$9:$N$48)),0,+N13/MAX($N$9:$N$48))</f>
        <v>0.7350680070963926</v>
      </c>
    </row>
    <row r="14" spans="1:15" ht="15.75">
      <c r="A14" s="17">
        <v>6</v>
      </c>
      <c r="B14" s="17">
        <v>22</v>
      </c>
      <c r="C14" s="40" t="s">
        <v>48</v>
      </c>
      <c r="D14" s="14">
        <v>11</v>
      </c>
      <c r="E14" s="14"/>
      <c r="F14" s="14">
        <f>(+E14+D14)*$I$3</f>
        <v>4400</v>
      </c>
      <c r="G14" s="14">
        <v>2</v>
      </c>
      <c r="H14" s="14">
        <f>+G14*$I$3</f>
        <v>800</v>
      </c>
      <c r="I14" s="21">
        <v>5965</v>
      </c>
      <c r="J14" s="30">
        <v>1</v>
      </c>
      <c r="K14" s="21"/>
      <c r="L14" s="21"/>
      <c r="M14" s="21">
        <f>1000*SUM(J14:L14)</f>
        <v>1000</v>
      </c>
      <c r="N14" s="21">
        <f>+I14+H14+F14+M14</f>
        <v>12165</v>
      </c>
      <c r="O14" s="23">
        <f>IF(ISERROR(+N14/MAX($N$9:$N$48)),0,+N14/MAX($N$9:$N$48))</f>
        <v>0.7193968066232999</v>
      </c>
    </row>
    <row r="15" spans="1:15" ht="15.75">
      <c r="A15" s="17">
        <v>7</v>
      </c>
      <c r="B15" s="17">
        <v>17</v>
      </c>
      <c r="C15" s="40" t="s">
        <v>31</v>
      </c>
      <c r="D15" s="14">
        <v>11</v>
      </c>
      <c r="E15" s="14"/>
      <c r="F15" s="14">
        <f>(+E15+D15)*$I$3</f>
        <v>4400</v>
      </c>
      <c r="G15" s="14">
        <v>2</v>
      </c>
      <c r="H15" s="14">
        <f>+G15*$I$3</f>
        <v>800</v>
      </c>
      <c r="I15" s="14">
        <v>6765</v>
      </c>
      <c r="J15" s="21"/>
      <c r="K15" s="21"/>
      <c r="L15" s="21"/>
      <c r="M15" s="21">
        <f>1000*SUM(J15:L15)</f>
        <v>0</v>
      </c>
      <c r="N15" s="21">
        <f>+I15+H15+F15+M15</f>
        <v>11965</v>
      </c>
      <c r="O15" s="23">
        <f>IF(ISERROR(+N15/MAX($N$9:$N$48)),0,+N15/MAX($N$9:$N$48))</f>
        <v>0.7075694855115316</v>
      </c>
    </row>
    <row r="16" spans="1:15" ht="15.75">
      <c r="A16" s="17">
        <v>8</v>
      </c>
      <c r="B16" s="17">
        <v>30</v>
      </c>
      <c r="C16" s="40" t="s">
        <v>56</v>
      </c>
      <c r="D16" s="14">
        <v>8</v>
      </c>
      <c r="E16" s="14"/>
      <c r="F16" s="14">
        <f>(+E16+D16)*$I$3</f>
        <v>3200</v>
      </c>
      <c r="G16" s="14">
        <v>4</v>
      </c>
      <c r="H16" s="14">
        <f>+G16*$I$3</f>
        <v>1600</v>
      </c>
      <c r="I16" s="14">
        <v>5225</v>
      </c>
      <c r="J16" s="21"/>
      <c r="K16" s="21"/>
      <c r="L16" s="21">
        <v>1</v>
      </c>
      <c r="M16" s="21">
        <f>1000*SUM(J16:L16)</f>
        <v>1000</v>
      </c>
      <c r="N16" s="21">
        <f>+I16+H16+F16+M16</f>
        <v>11025</v>
      </c>
      <c r="O16" s="23">
        <f>IF(ISERROR(+N16/MAX($N$9:$N$48)),0,+N16/MAX($N$9:$N$48))</f>
        <v>0.6519810762862212</v>
      </c>
    </row>
    <row r="17" spans="1:15" ht="15.75">
      <c r="A17" s="17">
        <v>9</v>
      </c>
      <c r="B17" s="17">
        <v>26</v>
      </c>
      <c r="C17" s="40" t="s">
        <v>52</v>
      </c>
      <c r="D17" s="14">
        <v>10</v>
      </c>
      <c r="E17" s="14"/>
      <c r="F17" s="14">
        <f>(+E17+D17)*$I$3</f>
        <v>4000</v>
      </c>
      <c r="G17" s="14">
        <v>2</v>
      </c>
      <c r="H17" s="14">
        <f>+G17*$I$3</f>
        <v>800</v>
      </c>
      <c r="I17" s="14">
        <v>5435</v>
      </c>
      <c r="J17" s="21"/>
      <c r="K17" s="21"/>
      <c r="L17" s="21"/>
      <c r="M17" s="21">
        <f>1000*SUM(J17:L17)</f>
        <v>0</v>
      </c>
      <c r="N17" s="21">
        <f>+I17+H17+F17+M17</f>
        <v>10235</v>
      </c>
      <c r="O17" s="23">
        <f>IF(ISERROR(+N17/MAX($N$9:$N$48)),0,+N17/MAX($N$9:$N$48))</f>
        <v>0.6052631578947368</v>
      </c>
    </row>
    <row r="18" spans="1:15" ht="15.75">
      <c r="A18" s="17">
        <v>10</v>
      </c>
      <c r="B18" s="17">
        <v>9</v>
      </c>
      <c r="C18" s="40" t="s">
        <v>46</v>
      </c>
      <c r="D18" s="14">
        <v>8</v>
      </c>
      <c r="E18" s="14">
        <v>1</v>
      </c>
      <c r="F18" s="14">
        <f>(+E18+D18)*$I$3</f>
        <v>3600</v>
      </c>
      <c r="G18" s="14">
        <v>2</v>
      </c>
      <c r="H18" s="14">
        <f>+G18*$I$3</f>
        <v>800</v>
      </c>
      <c r="I18" s="14">
        <v>5095</v>
      </c>
      <c r="J18" s="21"/>
      <c r="K18" s="21"/>
      <c r="L18" s="21"/>
      <c r="M18" s="21">
        <f>1000*SUM(J18:L18)</f>
        <v>0</v>
      </c>
      <c r="N18" s="21">
        <f>+I18+H18+F18+M18</f>
        <v>9495</v>
      </c>
      <c r="O18" s="23">
        <f>IF(ISERROR(+N18/MAX($N$9:$N$48)),0,+N18/MAX($N$9:$N$48))</f>
        <v>0.5615020697811945</v>
      </c>
    </row>
    <row r="19" spans="1:15" ht="15.75">
      <c r="A19" s="17">
        <v>11</v>
      </c>
      <c r="B19" s="17">
        <v>16</v>
      </c>
      <c r="C19" s="40" t="s">
        <v>27</v>
      </c>
      <c r="D19" s="14">
        <v>6</v>
      </c>
      <c r="E19" s="14"/>
      <c r="F19" s="14">
        <f>(+E19+D19)*$I$3</f>
        <v>2400</v>
      </c>
      <c r="G19" s="14">
        <v>3</v>
      </c>
      <c r="H19" s="14">
        <f>+G19*$I$3</f>
        <v>1200</v>
      </c>
      <c r="I19" s="14">
        <v>3715</v>
      </c>
      <c r="J19" s="21"/>
      <c r="K19" s="21"/>
      <c r="L19" s="21"/>
      <c r="M19" s="21">
        <f>1000*SUM(J19:L19)</f>
        <v>0</v>
      </c>
      <c r="N19" s="21">
        <f>+I19+H19+F19+M19</f>
        <v>7315</v>
      </c>
      <c r="O19" s="23">
        <f>IF(ISERROR(+N19/MAX($N$9:$N$48)),0,+N19/MAX($N$9:$N$48))</f>
        <v>0.43258426966292135</v>
      </c>
    </row>
    <row r="20" spans="1:15" ht="15.75">
      <c r="A20" s="17">
        <v>12</v>
      </c>
      <c r="B20" s="17">
        <v>7</v>
      </c>
      <c r="C20" s="40" t="s">
        <v>44</v>
      </c>
      <c r="D20" s="14">
        <v>5</v>
      </c>
      <c r="E20" s="14"/>
      <c r="F20" s="14">
        <f>(+E20+D20)*$I$3</f>
        <v>2000</v>
      </c>
      <c r="G20" s="14">
        <v>4</v>
      </c>
      <c r="H20" s="14">
        <f>+G20*$I$3</f>
        <v>1600</v>
      </c>
      <c r="I20" s="14">
        <v>3675</v>
      </c>
      <c r="J20" s="21"/>
      <c r="K20" s="21"/>
      <c r="L20" s="21"/>
      <c r="M20" s="21">
        <f>1000*SUM(J20:L20)</f>
        <v>0</v>
      </c>
      <c r="N20" s="21">
        <f>+I20+H20+F20+M20</f>
        <v>7275</v>
      </c>
      <c r="O20" s="23">
        <f>IF(ISERROR(+N20/MAX($N$9:$N$48)),0,+N20/MAX($N$9:$N$48))</f>
        <v>0.43021880544056773</v>
      </c>
    </row>
    <row r="21" spans="1:15" ht="15.75">
      <c r="A21" s="17">
        <v>13</v>
      </c>
      <c r="B21" s="17">
        <v>11</v>
      </c>
      <c r="C21" s="40" t="s">
        <v>23</v>
      </c>
      <c r="D21" s="14">
        <v>7</v>
      </c>
      <c r="E21" s="14"/>
      <c r="F21" s="14">
        <f>(+E21+D21)*$I$3</f>
        <v>2800</v>
      </c>
      <c r="G21" s="14">
        <v>2</v>
      </c>
      <c r="H21" s="14">
        <f>+G21*$I$3</f>
        <v>800</v>
      </c>
      <c r="I21" s="14">
        <v>3540</v>
      </c>
      <c r="J21" s="21"/>
      <c r="K21" s="21"/>
      <c r="L21" s="21"/>
      <c r="M21" s="21">
        <f>1000*SUM(J21:L21)</f>
        <v>0</v>
      </c>
      <c r="N21" s="21">
        <f>+I21+H21+F21+M21</f>
        <v>7140</v>
      </c>
      <c r="O21" s="23">
        <f>IF(ISERROR(+N21/MAX($N$9:$N$48)),0,+N21/MAX($N$9:$N$48))</f>
        <v>0.4222353636901242</v>
      </c>
    </row>
    <row r="22" spans="1:15" ht="15.75">
      <c r="A22" s="17">
        <v>14</v>
      </c>
      <c r="B22" s="17">
        <v>2</v>
      </c>
      <c r="C22" s="40" t="s">
        <v>39</v>
      </c>
      <c r="D22" s="14">
        <v>6</v>
      </c>
      <c r="E22" s="14"/>
      <c r="F22" s="14">
        <f>(+E22+D22)*$I$3</f>
        <v>2400</v>
      </c>
      <c r="G22" s="14">
        <v>2</v>
      </c>
      <c r="H22" s="14">
        <f>+G22*$I$3</f>
        <v>800</v>
      </c>
      <c r="I22" s="14">
        <v>3580</v>
      </c>
      <c r="J22" s="21"/>
      <c r="K22" s="21"/>
      <c r="L22" s="21"/>
      <c r="M22" s="21">
        <f>1000*SUM(J22:L22)</f>
        <v>0</v>
      </c>
      <c r="N22" s="21">
        <f>+I22+H22+F22+M22</f>
        <v>6780</v>
      </c>
      <c r="O22" s="23">
        <f>IF(ISERROR(+N22/MAX($N$9:$N$48)),0,+N22/MAX($N$9:$N$48))</f>
        <v>0.40094618568894147</v>
      </c>
    </row>
    <row r="23" spans="1:15" ht="15.75">
      <c r="A23" s="17">
        <v>15</v>
      </c>
      <c r="B23" s="17">
        <v>12</v>
      </c>
      <c r="C23" s="40" t="s">
        <v>26</v>
      </c>
      <c r="D23" s="14">
        <v>6</v>
      </c>
      <c r="E23" s="14"/>
      <c r="F23" s="14">
        <f>(+E23+D23)*$I$3</f>
        <v>2400</v>
      </c>
      <c r="G23" s="14">
        <v>2</v>
      </c>
      <c r="H23" s="14">
        <f>+G23*$I$3</f>
        <v>800</v>
      </c>
      <c r="I23" s="14">
        <v>3335</v>
      </c>
      <c r="J23" s="21"/>
      <c r="K23" s="21"/>
      <c r="L23" s="21"/>
      <c r="M23" s="21">
        <f>1000*SUM(J23:L23)</f>
        <v>0</v>
      </c>
      <c r="N23" s="21">
        <f>+I23+H23+F23+M23</f>
        <v>6535</v>
      </c>
      <c r="O23" s="23">
        <f>IF(ISERROR(+N23/MAX($N$9:$N$48)),0,+N23/MAX($N$9:$N$48))</f>
        <v>0.38645771732702544</v>
      </c>
    </row>
    <row r="24" spans="1:15" ht="15.75">
      <c r="A24" s="17">
        <v>16</v>
      </c>
      <c r="B24" s="17">
        <v>23</v>
      </c>
      <c r="C24" s="40" t="s">
        <v>49</v>
      </c>
      <c r="D24" s="14">
        <v>5</v>
      </c>
      <c r="E24" s="14"/>
      <c r="F24" s="14">
        <f>(+E24+D24)*$I$3</f>
        <v>2000</v>
      </c>
      <c r="G24" s="14">
        <v>2</v>
      </c>
      <c r="H24" s="14">
        <f>+G24*$I$3</f>
        <v>800</v>
      </c>
      <c r="I24" s="14">
        <v>3420</v>
      </c>
      <c r="J24" s="21"/>
      <c r="K24" s="21"/>
      <c r="L24" s="21"/>
      <c r="M24" s="21">
        <f>1000*SUM(J24:L24)</f>
        <v>0</v>
      </c>
      <c r="N24" s="21">
        <f>+I24+H24+F24+M24</f>
        <v>6220</v>
      </c>
      <c r="O24" s="23">
        <f>IF(ISERROR(+N24/MAX($N$9:$N$48)),0,+N24/MAX($N$9:$N$48))</f>
        <v>0.3678296865759905</v>
      </c>
    </row>
    <row r="25" spans="1:15" ht="15.75">
      <c r="A25" s="17">
        <v>17</v>
      </c>
      <c r="B25" s="17">
        <v>1</v>
      </c>
      <c r="C25" s="40" t="s">
        <v>38</v>
      </c>
      <c r="D25" s="14">
        <v>6</v>
      </c>
      <c r="E25" s="14"/>
      <c r="F25" s="14">
        <f>(+E25+D25)*$I$3</f>
        <v>2400</v>
      </c>
      <c r="G25" s="14">
        <v>2</v>
      </c>
      <c r="H25" s="14">
        <f>+G25*$I$3</f>
        <v>800</v>
      </c>
      <c r="I25" s="14">
        <v>2955</v>
      </c>
      <c r="J25" s="29"/>
      <c r="K25" s="21"/>
      <c r="L25" s="21"/>
      <c r="M25" s="21">
        <f>1000*SUM(J25:L25)</f>
        <v>0</v>
      </c>
      <c r="N25" s="21">
        <f>+I25+H25+F25+M25</f>
        <v>6155</v>
      </c>
      <c r="O25" s="23">
        <f>IF(ISERROR(+N25/MAX($N$9:$N$48)),0,+N25/MAX($N$9:$N$48))</f>
        <v>0.3639858072146659</v>
      </c>
    </row>
    <row r="26" spans="1:15" ht="15.75">
      <c r="A26" s="17">
        <v>18</v>
      </c>
      <c r="B26" s="17">
        <v>6</v>
      </c>
      <c r="C26" s="40" t="s">
        <v>43</v>
      </c>
      <c r="D26" s="14">
        <v>6</v>
      </c>
      <c r="E26" s="14"/>
      <c r="F26" s="14">
        <f>(+E26+D26)*$I$3</f>
        <v>2400</v>
      </c>
      <c r="G26" s="14">
        <v>2</v>
      </c>
      <c r="H26" s="14">
        <f>+G26*$I$3</f>
        <v>800</v>
      </c>
      <c r="I26" s="14">
        <v>2805</v>
      </c>
      <c r="J26" s="21"/>
      <c r="K26" s="21"/>
      <c r="L26" s="21"/>
      <c r="M26" s="21">
        <f>1000*SUM(J26:L26)</f>
        <v>0</v>
      </c>
      <c r="N26" s="21">
        <f>+I26+H26+F26+M26</f>
        <v>6005</v>
      </c>
      <c r="O26" s="23">
        <f>IF(ISERROR(+N26/MAX($N$9:$N$48)),0,+N26/MAX($N$9:$N$48))</f>
        <v>0.35511531638083976</v>
      </c>
    </row>
    <row r="27" spans="1:15" ht="15.75">
      <c r="A27" s="17">
        <v>19</v>
      </c>
      <c r="B27" s="17">
        <v>14</v>
      </c>
      <c r="C27" s="40" t="s">
        <v>29</v>
      </c>
      <c r="D27" s="14">
        <v>4</v>
      </c>
      <c r="E27" s="14">
        <v>1</v>
      </c>
      <c r="F27" s="14">
        <f>(+E27+D27)*$I$3</f>
        <v>2000</v>
      </c>
      <c r="G27" s="14">
        <v>3</v>
      </c>
      <c r="H27" s="14">
        <f>+G27*$I$3</f>
        <v>1200</v>
      </c>
      <c r="I27" s="14">
        <v>2095</v>
      </c>
      <c r="J27" s="21"/>
      <c r="K27" s="21"/>
      <c r="L27" s="21"/>
      <c r="M27" s="21">
        <f>1000*SUM(J27:L27)</f>
        <v>0</v>
      </c>
      <c r="N27" s="21">
        <f>+I27+H27+F27+M27</f>
        <v>5295</v>
      </c>
      <c r="O27" s="23">
        <f>IF(ISERROR(+N27/MAX($N$9:$N$48)),0,+N27/MAX($N$9:$N$48))</f>
        <v>0.3131283264340627</v>
      </c>
    </row>
    <row r="28" spans="1:15" ht="15.75">
      <c r="A28" s="17">
        <v>20</v>
      </c>
      <c r="B28" s="17">
        <v>10</v>
      </c>
      <c r="C28" s="40" t="s">
        <v>47</v>
      </c>
      <c r="D28" s="14">
        <v>4</v>
      </c>
      <c r="E28" s="14"/>
      <c r="F28" s="14">
        <f>(+E28+D28)*$I$3</f>
        <v>1600</v>
      </c>
      <c r="G28" s="14">
        <v>3</v>
      </c>
      <c r="H28" s="14">
        <f>+G28*$I$3</f>
        <v>1200</v>
      </c>
      <c r="I28" s="14">
        <v>2365</v>
      </c>
      <c r="J28" s="21"/>
      <c r="K28" s="21"/>
      <c r="L28" s="21"/>
      <c r="M28" s="21">
        <f>1000*SUM(J28:L28)</f>
        <v>0</v>
      </c>
      <c r="N28" s="21">
        <f>+I28+H28+F28+M28</f>
        <v>5165</v>
      </c>
      <c r="O28" s="23">
        <f>IF(ISERROR(+N28/MAX($N$9:$N$48)),0,+N28/MAX($N$9:$N$48))</f>
        <v>0.30544056771141337</v>
      </c>
    </row>
    <row r="29" spans="1:15" ht="15.75">
      <c r="A29" s="17">
        <v>21</v>
      </c>
      <c r="B29" s="17">
        <v>25</v>
      </c>
      <c r="C29" s="40" t="s">
        <v>51</v>
      </c>
      <c r="D29" s="14">
        <v>4</v>
      </c>
      <c r="E29" s="14"/>
      <c r="F29" s="14">
        <f>(+E29+D29)*$I$3</f>
        <v>1600</v>
      </c>
      <c r="G29" s="14">
        <v>2</v>
      </c>
      <c r="H29" s="14">
        <f>+G29*$I$3</f>
        <v>800</v>
      </c>
      <c r="I29" s="14">
        <v>2615</v>
      </c>
      <c r="J29" s="21"/>
      <c r="K29" s="21"/>
      <c r="L29" s="21"/>
      <c r="M29" s="21">
        <f>1000*SUM(J29:L29)</f>
        <v>0</v>
      </c>
      <c r="N29" s="21">
        <f>+I29+H29+F29+M29</f>
        <v>5015</v>
      </c>
      <c r="O29" s="23">
        <f>IF(ISERROR(+N29/MAX($N$9:$N$48)),0,+N29/MAX($N$9:$N$48))</f>
        <v>0.29657007687758724</v>
      </c>
    </row>
    <row r="30" spans="1:15" ht="15.75">
      <c r="A30" s="17">
        <v>22</v>
      </c>
      <c r="B30" s="17">
        <v>4</v>
      </c>
      <c r="C30" s="40" t="s">
        <v>41</v>
      </c>
      <c r="D30" s="14">
        <v>3</v>
      </c>
      <c r="E30" s="14">
        <v>1</v>
      </c>
      <c r="F30" s="14">
        <f>(+E30+D30)*$I$3</f>
        <v>1600</v>
      </c>
      <c r="G30" s="14">
        <v>3</v>
      </c>
      <c r="H30" s="14">
        <f>+G30*$I$3</f>
        <v>1200</v>
      </c>
      <c r="I30" s="14">
        <v>1505</v>
      </c>
      <c r="J30" s="21"/>
      <c r="K30" s="21"/>
      <c r="L30" s="21"/>
      <c r="M30" s="21">
        <f>1000*SUM(J30:L30)</f>
        <v>0</v>
      </c>
      <c r="N30" s="21">
        <f>+I30+H30+F30+M30</f>
        <v>4305</v>
      </c>
      <c r="O30" s="23">
        <f>IF(ISERROR(+N30/MAX($N$9:$N$48)),0,+N30/MAX($N$9:$N$48))</f>
        <v>0.25458308693081017</v>
      </c>
    </row>
    <row r="31" spans="1:15" ht="15.75">
      <c r="A31" s="17">
        <v>23</v>
      </c>
      <c r="B31" s="17">
        <v>13</v>
      </c>
      <c r="C31" s="40" t="s">
        <v>24</v>
      </c>
      <c r="D31" s="14">
        <v>3</v>
      </c>
      <c r="E31" s="14"/>
      <c r="F31" s="14">
        <f>(+E31+D31)*$I$3</f>
        <v>1200</v>
      </c>
      <c r="G31" s="14">
        <v>3</v>
      </c>
      <c r="H31" s="14">
        <f>+G31*$I$3</f>
        <v>1200</v>
      </c>
      <c r="I31" s="14">
        <v>1730</v>
      </c>
      <c r="J31" s="21"/>
      <c r="K31" s="21"/>
      <c r="L31" s="21"/>
      <c r="M31" s="21">
        <f>1000*SUM(J31:L31)</f>
        <v>0</v>
      </c>
      <c r="N31" s="21">
        <f>+I31+H31+F31+M31</f>
        <v>4130</v>
      </c>
      <c r="O31" s="23">
        <f>IF(ISERROR(+N31/MAX($N$9:$N$48)),0,+N31/MAX($N$9:$N$48))</f>
        <v>0.244234180958013</v>
      </c>
    </row>
    <row r="32" spans="1:15" ht="15.75">
      <c r="A32" s="17">
        <v>24</v>
      </c>
      <c r="B32" s="17">
        <v>5</v>
      </c>
      <c r="C32" s="40" t="s">
        <v>42</v>
      </c>
      <c r="D32" s="14">
        <v>3</v>
      </c>
      <c r="E32" s="14"/>
      <c r="F32" s="14">
        <f>(+E32+D32)*$I$3</f>
        <v>1200</v>
      </c>
      <c r="G32" s="14">
        <v>3</v>
      </c>
      <c r="H32" s="14">
        <f>+G32*$I$3</f>
        <v>1200</v>
      </c>
      <c r="I32" s="14">
        <v>1320</v>
      </c>
      <c r="J32" s="21"/>
      <c r="K32" s="21"/>
      <c r="L32" s="21"/>
      <c r="M32" s="21">
        <f>1000*SUM(J32:L32)</f>
        <v>0</v>
      </c>
      <c r="N32" s="21">
        <f>+I32+H32+F32+M32</f>
        <v>3720</v>
      </c>
      <c r="O32" s="23">
        <f>IF(ISERROR(+N32/MAX($N$9:$N$48)),0,+N32/MAX($N$9:$N$48))</f>
        <v>0.21998817267888823</v>
      </c>
    </row>
    <row r="33" spans="1:15" ht="15.75">
      <c r="A33" s="17">
        <v>25</v>
      </c>
      <c r="B33" s="17">
        <v>29</v>
      </c>
      <c r="C33" s="40" t="s">
        <v>55</v>
      </c>
      <c r="D33" s="14">
        <v>2</v>
      </c>
      <c r="E33" s="14"/>
      <c r="F33" s="14">
        <f>(+E33+D33)*$I$3</f>
        <v>800</v>
      </c>
      <c r="G33" s="14">
        <v>2</v>
      </c>
      <c r="H33" s="14">
        <f>+G33*$I$3</f>
        <v>800</v>
      </c>
      <c r="I33" s="14">
        <v>1075</v>
      </c>
      <c r="J33" s="21"/>
      <c r="K33" s="21"/>
      <c r="L33" s="21"/>
      <c r="M33" s="21">
        <f>1000*SUM(J33:L33)</f>
        <v>0</v>
      </c>
      <c r="N33" s="21">
        <f>+I33+H33+F33+M33</f>
        <v>2675</v>
      </c>
      <c r="O33" s="23">
        <f>IF(ISERROR(+N33/MAX($N$9:$N$48)),0,+N33/MAX($N$9:$N$48))</f>
        <v>0.15819041986989946</v>
      </c>
    </row>
    <row r="34" spans="1:15" ht="15.75">
      <c r="A34" s="17">
        <v>26</v>
      </c>
      <c r="B34" s="17">
        <v>18</v>
      </c>
      <c r="C34" s="40" t="s">
        <v>32</v>
      </c>
      <c r="D34" s="14">
        <v>1</v>
      </c>
      <c r="E34" s="14"/>
      <c r="F34" s="14">
        <f>(+E34+D34)*$I$3</f>
        <v>400</v>
      </c>
      <c r="G34" s="14">
        <v>1</v>
      </c>
      <c r="H34" s="14">
        <f>+G34*$I$3</f>
        <v>400</v>
      </c>
      <c r="I34" s="14">
        <v>690</v>
      </c>
      <c r="J34" s="21"/>
      <c r="K34" s="21"/>
      <c r="L34" s="21"/>
      <c r="M34" s="21">
        <f>1000*SUM(J34:L34)</f>
        <v>0</v>
      </c>
      <c r="N34" s="21">
        <f>+I34+H34+F34+M34</f>
        <v>1490</v>
      </c>
      <c r="O34" s="23">
        <f>IF(ISERROR(+N34/MAX($N$9:$N$48)),0,+N34/MAX($N$9:$N$48))</f>
        <v>0.08811354228267297</v>
      </c>
    </row>
    <row r="35" spans="1:15" ht="15.75">
      <c r="A35" s="17">
        <v>27</v>
      </c>
      <c r="B35" s="17">
        <v>20</v>
      </c>
      <c r="C35" s="40" t="s">
        <v>25</v>
      </c>
      <c r="D35" s="14">
        <v>1</v>
      </c>
      <c r="E35" s="14"/>
      <c r="F35" s="14">
        <f>(+E35+D35)*$I$3</f>
        <v>400</v>
      </c>
      <c r="G35" s="14">
        <v>1</v>
      </c>
      <c r="H35" s="14">
        <f>+G35*$I$3</f>
        <v>400</v>
      </c>
      <c r="I35" s="14">
        <v>405</v>
      </c>
      <c r="J35" s="21"/>
      <c r="K35" s="21"/>
      <c r="L35" s="21"/>
      <c r="M35" s="21">
        <f>1000*SUM(J35:L35)</f>
        <v>0</v>
      </c>
      <c r="N35" s="21">
        <f>+I35+H35+F35+M35</f>
        <v>1205</v>
      </c>
      <c r="O35" s="23">
        <f>IF(ISERROR(+N35/MAX($N$9:$N$48)),0,+N35/MAX($N$9:$N$48))</f>
        <v>0.07125960969840331</v>
      </c>
    </row>
    <row r="36" spans="1:15" ht="15.75">
      <c r="A36" s="17">
        <v>28</v>
      </c>
      <c r="B36" s="17">
        <v>15</v>
      </c>
      <c r="C36" s="40" t="s">
        <v>33</v>
      </c>
      <c r="D36" s="14"/>
      <c r="E36" s="14"/>
      <c r="F36" s="14">
        <f>(+E36+D36)*$I$3</f>
        <v>0</v>
      </c>
      <c r="G36" s="14"/>
      <c r="H36" s="14">
        <f>+G36*$I$3</f>
        <v>0</v>
      </c>
      <c r="I36" s="14"/>
      <c r="J36" s="21"/>
      <c r="K36" s="21"/>
      <c r="L36" s="21"/>
      <c r="M36" s="21">
        <f>1000*SUM(J36:L36)</f>
        <v>0</v>
      </c>
      <c r="N36" s="21">
        <f>+I36+H36+F36+M36</f>
        <v>0</v>
      </c>
      <c r="O36" s="23">
        <f>IF(ISERROR(+N36/MAX($N$9:$N$48)),0,+N36/MAX($N$9:$N$48))</f>
        <v>0</v>
      </c>
    </row>
    <row r="37" spans="1:15" ht="15.75">
      <c r="A37" s="17">
        <v>3</v>
      </c>
      <c r="B37" s="17">
        <v>21</v>
      </c>
      <c r="C37" s="40" t="s">
        <v>28</v>
      </c>
      <c r="D37" s="24"/>
      <c r="E37" s="24"/>
      <c r="F37" s="14">
        <f>(+E37+D37)*$I$3</f>
        <v>0</v>
      </c>
      <c r="G37" s="14"/>
      <c r="H37" s="14">
        <f>+G37*$I$3</f>
        <v>0</v>
      </c>
      <c r="I37" s="14"/>
      <c r="J37" s="21"/>
      <c r="K37" s="21"/>
      <c r="L37" s="21"/>
      <c r="M37" s="21">
        <f>1000*SUM(J37:L37)</f>
        <v>0</v>
      </c>
      <c r="N37" s="21">
        <f>+I37+H37+F37+M37</f>
        <v>0</v>
      </c>
      <c r="O37" s="23">
        <f>IF(ISERROR(+N37/MAX($N$9:$N$48)),0,+N37/MAX($N$9:$N$48))</f>
        <v>0</v>
      </c>
    </row>
    <row r="38" spans="1:15" ht="15.75">
      <c r="A38" s="17">
        <v>30</v>
      </c>
      <c r="B38" s="17">
        <v>28</v>
      </c>
      <c r="C38" s="40" t="s">
        <v>54</v>
      </c>
      <c r="D38" s="24"/>
      <c r="E38" s="24"/>
      <c r="F38" s="14">
        <f>(+E38+D38)*$I$3</f>
        <v>0</v>
      </c>
      <c r="G38" s="14"/>
      <c r="H38" s="14">
        <f>+G38*$I$3</f>
        <v>0</v>
      </c>
      <c r="I38" s="14"/>
      <c r="J38" s="21"/>
      <c r="K38" s="21"/>
      <c r="L38" s="21"/>
      <c r="M38" s="21">
        <f>1000*SUM(J38:L38)</f>
        <v>0</v>
      </c>
      <c r="N38" s="21">
        <f>+I38+H38+F38+M38</f>
        <v>0</v>
      </c>
      <c r="O38" s="23">
        <f>IF(ISERROR(+N38/MAX($N$9:$N$48)),0,+N38/MAX($N$9:$N$48))</f>
        <v>0</v>
      </c>
    </row>
    <row r="39" spans="1:15" ht="15.75">
      <c r="A39" s="17">
        <v>31</v>
      </c>
      <c r="B39" s="17">
        <v>31</v>
      </c>
      <c r="C39" s="28"/>
      <c r="D39" s="24"/>
      <c r="E39" s="24"/>
      <c r="F39" s="14">
        <f>(+E39+D39)*$I$3</f>
        <v>0</v>
      </c>
      <c r="G39" s="14"/>
      <c r="H39" s="14">
        <f>+G39*$I$3</f>
        <v>0</v>
      </c>
      <c r="I39" s="14"/>
      <c r="J39" s="21"/>
      <c r="K39" s="21"/>
      <c r="L39" s="21"/>
      <c r="M39" s="21">
        <f>1000*SUM(J39:L39)</f>
        <v>0</v>
      </c>
      <c r="N39" s="21">
        <f>+I39+H39+F39+M39</f>
        <v>0</v>
      </c>
      <c r="O39" s="23">
        <f>IF(ISERROR(+N39/MAX($N$9:$N$48)),0,+N39/MAX($N$9:$N$48))</f>
        <v>0</v>
      </c>
    </row>
    <row r="40" spans="1:15" ht="15.75">
      <c r="A40" s="17">
        <v>32</v>
      </c>
      <c r="B40" s="17">
        <v>32</v>
      </c>
      <c r="C40" s="28"/>
      <c r="D40" s="24"/>
      <c r="E40" s="24"/>
      <c r="F40" s="14">
        <f>(+E40+D40)*$I$3</f>
        <v>0</v>
      </c>
      <c r="G40" s="14"/>
      <c r="H40" s="14">
        <f>+G40*$I$3</f>
        <v>0</v>
      </c>
      <c r="I40" s="14"/>
      <c r="J40" s="21"/>
      <c r="K40" s="21"/>
      <c r="L40" s="21"/>
      <c r="M40" s="21">
        <f>1000*SUM(J40:L40)</f>
        <v>0</v>
      </c>
      <c r="N40" s="21">
        <f>+I40+H40+F40+M40</f>
        <v>0</v>
      </c>
      <c r="O40" s="23">
        <f>IF(ISERROR(+N40/MAX($N$9:$N$48)),0,+N40/MAX($N$9:$N$48))</f>
        <v>0</v>
      </c>
    </row>
    <row r="41" spans="1:15" ht="15.75">
      <c r="A41" s="17">
        <v>33</v>
      </c>
      <c r="B41" s="17">
        <v>13</v>
      </c>
      <c r="C41" s="28"/>
      <c r="D41" s="24"/>
      <c r="E41" s="24"/>
      <c r="F41" s="14">
        <f>(+E41+D41)*$I$3</f>
        <v>0</v>
      </c>
      <c r="G41" s="14"/>
      <c r="H41" s="14">
        <f>+G41*$I$3</f>
        <v>0</v>
      </c>
      <c r="I41" s="14"/>
      <c r="J41" s="21"/>
      <c r="K41" s="21"/>
      <c r="L41" s="21"/>
      <c r="M41" s="21">
        <f>1000*SUM(J41:L41)</f>
        <v>0</v>
      </c>
      <c r="N41" s="21">
        <f>+I41+H41+F41+M41</f>
        <v>0</v>
      </c>
      <c r="O41" s="23">
        <f>IF(ISERROR(+N41/MAX($N$9:$N$48)),0,+N41/MAX($N$9:$N$48))</f>
        <v>0</v>
      </c>
    </row>
    <row r="42" spans="1:15" ht="15.75">
      <c r="A42" s="17">
        <v>34</v>
      </c>
      <c r="B42" s="17">
        <v>20</v>
      </c>
      <c r="C42" s="28"/>
      <c r="D42" s="24"/>
      <c r="E42" s="24"/>
      <c r="F42" s="14">
        <f>(+E42+D42)*$I$3</f>
        <v>0</v>
      </c>
      <c r="G42" s="14"/>
      <c r="H42" s="14">
        <f>+G42*$I$3</f>
        <v>0</v>
      </c>
      <c r="I42" s="14"/>
      <c r="J42" s="21"/>
      <c r="K42" s="21"/>
      <c r="L42" s="21"/>
      <c r="M42" s="21">
        <f>1000*SUM(J42:L42)</f>
        <v>0</v>
      </c>
      <c r="N42" s="21">
        <f>+I42+H42+F42+M42</f>
        <v>0</v>
      </c>
      <c r="O42" s="23">
        <f>IF(ISERROR(+N42/MAX($N$9:$N$48)),0,+N42/MAX($N$9:$N$48))</f>
        <v>0</v>
      </c>
    </row>
    <row r="43" spans="1:15" ht="15.75">
      <c r="A43" s="17">
        <v>35</v>
      </c>
      <c r="B43" s="17">
        <v>23</v>
      </c>
      <c r="C43" s="28"/>
      <c r="D43" s="24"/>
      <c r="E43" s="24"/>
      <c r="F43" s="14">
        <f>(+E43+D43)*$I$3</f>
        <v>0</v>
      </c>
      <c r="G43" s="14"/>
      <c r="H43" s="14">
        <f>+G43*$I$3</f>
        <v>0</v>
      </c>
      <c r="I43" s="14"/>
      <c r="J43" s="21"/>
      <c r="K43" s="21"/>
      <c r="L43" s="21"/>
      <c r="M43" s="21">
        <f>1000*SUM(J43:L43)</f>
        <v>0</v>
      </c>
      <c r="N43" s="21">
        <f>+I43+H43+F43+M43</f>
        <v>0</v>
      </c>
      <c r="O43" s="23">
        <f>IF(ISERROR(+N43/MAX($N$9:$N$48)),0,+N43/MAX($N$9:$N$48))</f>
        <v>0</v>
      </c>
    </row>
    <row r="44" spans="1:15" ht="15.75">
      <c r="A44" s="17">
        <v>36</v>
      </c>
      <c r="B44" s="17">
        <v>24</v>
      </c>
      <c r="C44" s="28"/>
      <c r="D44" s="24"/>
      <c r="E44" s="24"/>
      <c r="F44" s="14">
        <f>(+E44+D44)*$I$3</f>
        <v>0</v>
      </c>
      <c r="G44" s="14"/>
      <c r="H44" s="14">
        <f>+G44*$I$3</f>
        <v>0</v>
      </c>
      <c r="I44" s="14"/>
      <c r="J44" s="21"/>
      <c r="K44" s="21"/>
      <c r="L44" s="21"/>
      <c r="M44" s="21">
        <f>1000*SUM(J44:L44)</f>
        <v>0</v>
      </c>
      <c r="N44" s="21">
        <f>+I44+H44+F44+M44</f>
        <v>0</v>
      </c>
      <c r="O44" s="23">
        <f>IF(ISERROR(+N44/MAX($N$9:$N$48)),0,+N44/MAX($N$9:$N$48))</f>
        <v>0</v>
      </c>
    </row>
    <row r="45" spans="1:15" ht="15.75">
      <c r="A45" s="17">
        <v>37</v>
      </c>
      <c r="B45" s="17">
        <v>36</v>
      </c>
      <c r="C45" s="28"/>
      <c r="D45" s="24"/>
      <c r="E45" s="24"/>
      <c r="F45" s="14">
        <f>(+E45+D45)*$I$3</f>
        <v>0</v>
      </c>
      <c r="G45" s="14"/>
      <c r="H45" s="14">
        <f>+G45*$I$3</f>
        <v>0</v>
      </c>
      <c r="I45" s="14"/>
      <c r="J45" s="21"/>
      <c r="K45" s="21"/>
      <c r="L45" s="21"/>
      <c r="M45" s="21">
        <f>1000*SUM(J45:L45)</f>
        <v>0</v>
      </c>
      <c r="N45" s="21">
        <f>+I45+H45+F45+M45</f>
        <v>0</v>
      </c>
      <c r="O45" s="23">
        <f>IF(ISERROR(+N45/MAX($N$9:$N$48)),0,+N45/MAX($N$9:$N$48))</f>
        <v>0</v>
      </c>
    </row>
    <row r="46" spans="1:15" ht="20.25">
      <c r="A46" s="17">
        <v>38</v>
      </c>
      <c r="B46" s="17">
        <v>38</v>
      </c>
      <c r="C46" s="31"/>
      <c r="D46" s="24"/>
      <c r="E46" s="24"/>
      <c r="F46" s="14">
        <f>(+E46+D46)*$I$3</f>
        <v>0</v>
      </c>
      <c r="G46" s="14"/>
      <c r="H46" s="14">
        <f>+G46*$I$3</f>
        <v>0</v>
      </c>
      <c r="I46" s="14"/>
      <c r="J46" s="21"/>
      <c r="K46" s="21"/>
      <c r="L46" s="21"/>
      <c r="M46" s="21">
        <f>1000*SUM(J46:L46)</f>
        <v>0</v>
      </c>
      <c r="N46" s="21">
        <f>+I46+H46+F46+M46</f>
        <v>0</v>
      </c>
      <c r="O46" s="23">
        <f>IF(ISERROR(+N46/MAX($N$9:$N$48)),0,+N46/MAX($N$9:$N$48))</f>
        <v>0</v>
      </c>
    </row>
    <row r="47" spans="1:15" ht="20.25">
      <c r="A47" s="17">
        <v>39</v>
      </c>
      <c r="B47" s="17">
        <v>39</v>
      </c>
      <c r="C47" s="31"/>
      <c r="D47" s="24"/>
      <c r="E47" s="24"/>
      <c r="F47" s="14">
        <f>(+E47+D47)*$I$3</f>
        <v>0</v>
      </c>
      <c r="G47" s="14"/>
      <c r="H47" s="14">
        <f>+G47*$I$3</f>
        <v>0</v>
      </c>
      <c r="I47" s="14"/>
      <c r="J47" s="21"/>
      <c r="K47" s="21"/>
      <c r="L47" s="21"/>
      <c r="M47" s="21">
        <f>1000*SUM(J47:L47)</f>
        <v>0</v>
      </c>
      <c r="N47" s="21">
        <f>+I47+H47+F47+M47</f>
        <v>0</v>
      </c>
      <c r="O47" s="23">
        <f>IF(ISERROR(+N47/MAX($N$9:$N$48)),0,+N47/MAX($N$9:$N$48))</f>
        <v>0</v>
      </c>
    </row>
    <row r="48" spans="1:15" ht="20.25">
      <c r="A48" s="17">
        <v>40</v>
      </c>
      <c r="B48" s="17">
        <v>40</v>
      </c>
      <c r="C48" s="32"/>
      <c r="D48" s="27"/>
      <c r="E48" s="27"/>
      <c r="F48" s="14">
        <f>(+E48+D48)*$I$3</f>
        <v>0</v>
      </c>
      <c r="G48" s="14"/>
      <c r="H48" s="14">
        <f>+G48*$I$3</f>
        <v>0</v>
      </c>
      <c r="I48" s="14"/>
      <c r="J48" s="21"/>
      <c r="K48" s="21"/>
      <c r="L48" s="21"/>
      <c r="M48" s="21">
        <f>1000*SUM(J48:L48)</f>
        <v>0</v>
      </c>
      <c r="N48" s="21">
        <f>+I48+H48+F48+M48</f>
        <v>0</v>
      </c>
      <c r="O48" s="23">
        <f>IF(ISERROR(+N48/MAX($N$9:$N$48)),0,+N48/MAX($N$9:$N$48))</f>
        <v>0</v>
      </c>
    </row>
  </sheetData>
  <mergeCells count="13">
    <mergeCell ref="A2:O2"/>
    <mergeCell ref="A3:E3"/>
    <mergeCell ref="F3:H3"/>
    <mergeCell ref="L3:O3"/>
    <mergeCell ref="A5:D5"/>
    <mergeCell ref="F5:O5"/>
    <mergeCell ref="D7:F7"/>
    <mergeCell ref="G7:H7"/>
    <mergeCell ref="I7:I8"/>
    <mergeCell ref="J7:L7"/>
    <mergeCell ref="M7:M8"/>
    <mergeCell ref="N7:N8"/>
    <mergeCell ref="O7:O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43"/>
  <sheetViews>
    <sheetView tabSelected="1" workbookViewId="0" topLeftCell="A13">
      <selection activeCell="C20" sqref="C20"/>
    </sheetView>
  </sheetViews>
  <sheetFormatPr defaultColWidth="9.140625" defaultRowHeight="12.75"/>
  <cols>
    <col min="3" max="3" width="39.140625" style="0" customWidth="1"/>
    <col min="6" max="6" width="11.421875" style="0" customWidth="1"/>
  </cols>
  <sheetData>
    <row r="1" spans="1:6" ht="12.75">
      <c r="A1" s="53" t="s">
        <v>34</v>
      </c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31.5">
      <c r="A3" s="15" t="s">
        <v>13</v>
      </c>
      <c r="B3" s="16" t="s">
        <v>14</v>
      </c>
      <c r="C3" s="15" t="s">
        <v>15</v>
      </c>
      <c r="D3" s="16" t="s">
        <v>35</v>
      </c>
      <c r="E3" s="16" t="s">
        <v>36</v>
      </c>
      <c r="F3" s="33" t="s">
        <v>37</v>
      </c>
    </row>
    <row r="4" spans="1:6" ht="15.75">
      <c r="A4" s="17">
        <v>1</v>
      </c>
      <c r="B4" s="17">
        <v>22</v>
      </c>
      <c r="C4" s="40" t="s">
        <v>48</v>
      </c>
      <c r="D4" s="34">
        <f>IF(ISERROR(VLOOKUP(C4,'Prima Giornata'!$C$9:$O$48,13,FALSE)),0,VLOOKUP(C4,'Prima Giornata'!$C$9:$O$48,13,FALSE))</f>
        <v>1</v>
      </c>
      <c r="E4" s="34">
        <f>IF(ISERROR(VLOOKUP(C4,'Seconda Giornata'!$C$9:$O$48,13,FALSE)),0,VLOOKUP(C4,'Seconda Giornata'!$C$9:$O$48,13,FALSE))</f>
        <v>0.7193968066232999</v>
      </c>
      <c r="F4" s="35">
        <f>IF(ISERROR(+E4+D4),"",+E4+D4)</f>
        <v>1.7193968066232999</v>
      </c>
    </row>
    <row r="5" spans="1:6" ht="15.75">
      <c r="A5" s="17">
        <v>2</v>
      </c>
      <c r="B5" s="17">
        <v>3</v>
      </c>
      <c r="C5" s="40" t="s">
        <v>40</v>
      </c>
      <c r="D5" s="34">
        <f>IF(ISERROR(VLOOKUP(C5,'Prima Giornata'!$C$9:$O$48,13,FALSE)),0,VLOOKUP(C5,'Prima Giornata'!$C$9:$O$48,13,FALSE))</f>
        <v>0.48975752508361203</v>
      </c>
      <c r="E5" s="34">
        <f>IF(ISERROR(VLOOKUP(C5,'Seconda Giornata'!$C$9:$O$48,13,FALSE)),0,VLOOKUP(C5,'Seconda Giornata'!$C$9:$O$48,13,FALSE))</f>
        <v>0.7808988764044944</v>
      </c>
      <c r="F5" s="35">
        <f>IF(ISERROR(+E5+D5),"",+E5+D5)</f>
        <v>1.2706564014881065</v>
      </c>
    </row>
    <row r="6" spans="1:6" ht="15.75">
      <c r="A6" s="17">
        <v>3</v>
      </c>
      <c r="B6" s="17">
        <v>19</v>
      </c>
      <c r="C6" s="40" t="s">
        <v>30</v>
      </c>
      <c r="D6" s="34">
        <f>IF(ISERROR(VLOOKUP(C6,'Prima Giornata'!$C$9:$O$48,13,FALSE)),0,VLOOKUP(C6,'Prima Giornata'!$C$9:$O$48,13,FALSE))</f>
        <v>0.5257107023411371</v>
      </c>
      <c r="E6" s="34">
        <f>IF(ISERROR(VLOOKUP(C6,'Seconda Giornata'!$C$9:$O$48,13,FALSE)),0,VLOOKUP(C6,'Seconda Giornata'!$C$9:$O$48,13,FALSE))</f>
        <v>0.7350680070963926</v>
      </c>
      <c r="F6" s="35">
        <f>IF(ISERROR(+E6+D6),"",+E6+D6)</f>
        <v>1.2607787094375298</v>
      </c>
    </row>
    <row r="7" spans="1:6" ht="15.75">
      <c r="A7" s="17">
        <v>4</v>
      </c>
      <c r="B7" s="17">
        <v>8</v>
      </c>
      <c r="C7" s="40" t="s">
        <v>45</v>
      </c>
      <c r="D7" s="34">
        <f>IF(ISERROR(VLOOKUP(C7,'Prima Giornata'!$C$9:$O$48,13,FALSE)),0,VLOOKUP(C7,'Prima Giornata'!$C$9:$O$48,13,FALSE))</f>
        <v>0.2426839464882943</v>
      </c>
      <c r="E7" s="34">
        <f>IF(ISERROR(VLOOKUP(C7,'Seconda Giornata'!$C$9:$O$48,13,FALSE)),0,VLOOKUP(C7,'Seconda Giornata'!$C$9:$O$48,13,FALSE))</f>
        <v>0.9683619160260201</v>
      </c>
      <c r="F7" s="35">
        <f>IF(ISERROR(+E7+D7),"",+E7+D7)</f>
        <v>1.2110458625143143</v>
      </c>
    </row>
    <row r="8" spans="1:6" ht="15.75">
      <c r="A8" s="17">
        <v>5</v>
      </c>
      <c r="B8" s="17">
        <v>17</v>
      </c>
      <c r="C8" s="40" t="s">
        <v>31</v>
      </c>
      <c r="D8" s="34">
        <f>IF(ISERROR(VLOOKUP(C8,'Prima Giornata'!$C$9:$O$48,13,FALSE)),0,VLOOKUP(C8,'Prima Giornata'!$C$9:$O$48,13,FALSE))</f>
        <v>0.4469063545150502</v>
      </c>
      <c r="E8" s="34">
        <f>IF(ISERROR(VLOOKUP(C8,'Seconda Giornata'!$C$9:$O$48,13,FALSE)),0,VLOOKUP(C8,'Seconda Giornata'!$C$9:$O$48,13,FALSE))</f>
        <v>0.7075694855115316</v>
      </c>
      <c r="F8" s="35">
        <f>IF(ISERROR(+E8+D8),"",+E8+D8)</f>
        <v>1.1544758400265818</v>
      </c>
    </row>
    <row r="9" spans="1:6" ht="15.75">
      <c r="A9" s="17">
        <v>6</v>
      </c>
      <c r="B9" s="17">
        <v>26</v>
      </c>
      <c r="C9" s="40" t="s">
        <v>52</v>
      </c>
      <c r="D9" s="34">
        <f>IF(ISERROR(VLOOKUP(C9,'Prima Giornata'!$C$9:$O$48,13,FALSE)),0,VLOOKUP(C9,'Prima Giornata'!$C$9:$O$48,13,FALSE))</f>
        <v>0.5301003344481605</v>
      </c>
      <c r="E9" s="34">
        <f>IF(ISERROR(VLOOKUP(C9,'Seconda Giornata'!$C$9:$O$48,13,FALSE)),0,VLOOKUP(C9,'Seconda Giornata'!$C$9:$O$48,13,FALSE))</f>
        <v>0.6052631578947368</v>
      </c>
      <c r="F9" s="35">
        <f>IF(ISERROR(+E9+D9),"",+E9+D9)</f>
        <v>1.1353634923428975</v>
      </c>
    </row>
    <row r="10" spans="1:6" ht="15.75">
      <c r="A10" s="17">
        <v>7</v>
      </c>
      <c r="B10" s="17">
        <v>27</v>
      </c>
      <c r="C10" s="40" t="s">
        <v>53</v>
      </c>
      <c r="D10" s="34">
        <f>IF(ISERROR(VLOOKUP(C10,'Prima Giornata'!$C$9:$O$48,13,FALSE)),0,VLOOKUP(C10,'Prima Giornata'!$C$9:$O$48,13,FALSE))</f>
        <v>0.13085284280936454</v>
      </c>
      <c r="E10" s="34">
        <f>IF(ISERROR(VLOOKUP(C10,'Seconda Giornata'!$C$9:$O$48,13,FALSE)),0,VLOOKUP(C10,'Seconda Giornata'!$C$9:$O$48,13,FALSE))</f>
        <v>1</v>
      </c>
      <c r="F10" s="35">
        <f>IF(ISERROR(+E10+D10),"",+E10+D10)</f>
        <v>1.1308528428093645</v>
      </c>
    </row>
    <row r="11" spans="1:6" ht="15.75">
      <c r="A11" s="17">
        <v>8</v>
      </c>
      <c r="B11" s="17">
        <v>24</v>
      </c>
      <c r="C11" s="40" t="s">
        <v>50</v>
      </c>
      <c r="D11" s="34">
        <f>IF(ISERROR(VLOOKUP(C11,'Prima Giornata'!$C$9:$O$48,13,FALSE)),0,VLOOKUP(C11,'Prima Giornata'!$C$9:$O$48,13,FALSE))</f>
        <v>0.22596153846153846</v>
      </c>
      <c r="E11" s="34">
        <f>IF(ISERROR(VLOOKUP(C11,'Seconda Giornata'!$C$9:$O$48,13,FALSE)),0,VLOOKUP(C11,'Seconda Giornata'!$C$9:$O$48,13,FALSE))</f>
        <v>0.8024837374334713</v>
      </c>
      <c r="F11" s="35">
        <f>IF(ISERROR(+E11+D11),"",+E11+D11)</f>
        <v>1.0284452758950098</v>
      </c>
    </row>
    <row r="12" spans="1:6" ht="15.75">
      <c r="A12" s="17">
        <v>9</v>
      </c>
      <c r="B12" s="17">
        <v>9</v>
      </c>
      <c r="C12" s="40" t="s">
        <v>46</v>
      </c>
      <c r="D12" s="34">
        <f>IF(ISERROR(VLOOKUP(C12,'Prima Giornata'!$C$9:$O$48,13,FALSE)),0,VLOOKUP(C12,'Prima Giornata'!$C$9:$O$48,13,FALSE))</f>
        <v>0.4412625418060201</v>
      </c>
      <c r="E12" s="34">
        <f>IF(ISERROR(VLOOKUP(C12,'Seconda Giornata'!$C$9:$O$48,13,FALSE)),0,VLOOKUP(C12,'Seconda Giornata'!$C$9:$O$48,13,FALSE))</f>
        <v>0.5615020697811945</v>
      </c>
      <c r="F12" s="35">
        <f>IF(ISERROR(+E12+D12),"",+E12+D12)</f>
        <v>1.0027646115872146</v>
      </c>
    </row>
    <row r="13" spans="1:6" ht="15.75">
      <c r="A13" s="17">
        <v>10</v>
      </c>
      <c r="B13" s="17">
        <v>23</v>
      </c>
      <c r="C13" s="40" t="s">
        <v>49</v>
      </c>
      <c r="D13" s="34">
        <f>IF(ISERROR(VLOOKUP(C13,'Prima Giornata'!$C$9:$O$48,13,FALSE)),0,VLOOKUP(C13,'Prima Giornata'!$C$9:$O$48,13,FALSE))</f>
        <v>0.6321070234113713</v>
      </c>
      <c r="E13" s="34">
        <f>IF(ISERROR(VLOOKUP(C13,'Seconda Giornata'!$C$9:$O$48,13,FALSE)),0,VLOOKUP(C13,'Seconda Giornata'!$C$9:$O$48,13,FALSE))</f>
        <v>0.3678296865759905</v>
      </c>
      <c r="F13" s="35">
        <f>IF(ISERROR(+E13+D13),"",+E13+D13)</f>
        <v>0.9999367099873617</v>
      </c>
    </row>
    <row r="14" spans="1:6" ht="15.75">
      <c r="A14" s="17">
        <v>11</v>
      </c>
      <c r="B14" s="17">
        <v>30</v>
      </c>
      <c r="C14" s="40" t="s">
        <v>56</v>
      </c>
      <c r="D14" s="34">
        <f>IF(ISERROR(VLOOKUP(C14,'Prima Giornata'!$C$9:$O$48,13,FALSE)),0,VLOOKUP(C14,'Prima Giornata'!$C$9:$O$48,13,FALSE))</f>
        <v>0.2815635451505017</v>
      </c>
      <c r="E14" s="34">
        <f>IF(ISERROR(VLOOKUP(C14,'Seconda Giornata'!$C$9:$O$48,13,FALSE)),0,VLOOKUP(C14,'Seconda Giornata'!$C$9:$O$48,13,FALSE))</f>
        <v>0.6519810762862212</v>
      </c>
      <c r="F14" s="35">
        <f>IF(ISERROR(+E14+D14),"",+E14+D14)</f>
        <v>0.9335446214367229</v>
      </c>
    </row>
    <row r="15" spans="1:6" ht="15.75">
      <c r="A15" s="17">
        <v>12</v>
      </c>
      <c r="B15" s="17">
        <v>1</v>
      </c>
      <c r="C15" s="40" t="s">
        <v>38</v>
      </c>
      <c r="D15" s="34">
        <f>IF(ISERROR(VLOOKUP(C15,'Prima Giornata'!$C$9:$O$48,13,FALSE)),0,VLOOKUP(C15,'Prima Giornata'!$C$9:$O$48,13,FALSE))</f>
        <v>0.5679347826086957</v>
      </c>
      <c r="E15" s="34">
        <f>IF(ISERROR(VLOOKUP(C15,'Seconda Giornata'!$C$9:$O$48,13,FALSE)),0,VLOOKUP(C15,'Seconda Giornata'!$C$9:$O$48,13,FALSE))</f>
        <v>0.3639858072146659</v>
      </c>
      <c r="F15" s="35">
        <f>IF(ISERROR(+E15+D15),"",+E15+D15)</f>
        <v>0.9319205898233616</v>
      </c>
    </row>
    <row r="16" spans="1:6" ht="15.75">
      <c r="A16" s="17">
        <v>13</v>
      </c>
      <c r="B16" s="17">
        <v>16</v>
      </c>
      <c r="C16" s="40" t="s">
        <v>27</v>
      </c>
      <c r="D16" s="34">
        <f>IF(ISERROR(VLOOKUP(C16,'Prima Giornata'!$C$9:$O$48,13,FALSE)),0,VLOOKUP(C16,'Prima Giornata'!$C$9:$O$48,13,FALSE))</f>
        <v>0.40698160535117056</v>
      </c>
      <c r="E16" s="34">
        <f>IF(ISERROR(VLOOKUP(C16,'Seconda Giornata'!$C$9:$O$48,13,FALSE)),0,VLOOKUP(C16,'Seconda Giornata'!$C$9:$O$48,13,FALSE))</f>
        <v>0.43258426966292135</v>
      </c>
      <c r="F16" s="35">
        <f>IF(ISERROR(+E16+D16),"",+E16+D16)</f>
        <v>0.839565875014092</v>
      </c>
    </row>
    <row r="17" spans="1:6" ht="15.75">
      <c r="A17" s="17">
        <v>14</v>
      </c>
      <c r="B17" s="17">
        <v>11</v>
      </c>
      <c r="C17" s="40" t="s">
        <v>23</v>
      </c>
      <c r="D17" s="34">
        <f>IF(ISERROR(VLOOKUP(C17,'Prima Giornata'!$C$9:$O$48,13,FALSE)),0,VLOOKUP(C17,'Prima Giornata'!$C$9:$O$48,13,FALSE))</f>
        <v>0.3480351170568562</v>
      </c>
      <c r="E17" s="34">
        <f>IF(ISERROR(VLOOKUP(C17,'Seconda Giornata'!$C$9:$O$48,13,FALSE)),0,VLOOKUP(C17,'Seconda Giornata'!$C$9:$O$48,13,FALSE))</f>
        <v>0.4222353636901242</v>
      </c>
      <c r="F17" s="35">
        <f>IF(ISERROR(+E17+D17),"",+E17+D17)</f>
        <v>0.7702704807469805</v>
      </c>
    </row>
    <row r="18" spans="1:6" ht="15.75">
      <c r="A18" s="17">
        <v>15</v>
      </c>
      <c r="B18" s="17">
        <v>7</v>
      </c>
      <c r="C18" s="40" t="s">
        <v>44</v>
      </c>
      <c r="D18" s="34">
        <f>IF(ISERROR(VLOOKUP(C18,'Prima Giornata'!$C$9:$O$48,13,FALSE)),0,VLOOKUP(C18,'Prima Giornata'!$C$9:$O$48,13,FALSE))</f>
        <v>0.24707357859531773</v>
      </c>
      <c r="E18" s="34">
        <f>IF(ISERROR(VLOOKUP(C18,'Seconda Giornata'!$C$9:$O$48,13,FALSE)),0,VLOOKUP(C18,'Seconda Giornata'!$C$9:$O$48,13,FALSE))</f>
        <v>0.43021880544056773</v>
      </c>
      <c r="F18" s="35">
        <f>IF(ISERROR(+E18+D18),"",+E18+D18)</f>
        <v>0.6772923840358854</v>
      </c>
    </row>
    <row r="19" spans="1:6" ht="15.75">
      <c r="A19" s="17">
        <v>16</v>
      </c>
      <c r="B19" s="17">
        <v>13</v>
      </c>
      <c r="C19" s="40" t="s">
        <v>24</v>
      </c>
      <c r="D19" s="34">
        <f>IF(ISERROR(VLOOKUP(C19,'Prima Giornata'!$C$9:$O$48,13,FALSE)),0,VLOOKUP(C19,'Prima Giornata'!$C$9:$O$48,13,FALSE))</f>
        <v>0.41701505016722407</v>
      </c>
      <c r="E19" s="34">
        <f>IF(ISERROR(VLOOKUP(C19,'Seconda Giornata'!$C$9:$O$48,13,FALSE)),0,VLOOKUP(C19,'Seconda Giornata'!$C$9:$O$48,13,FALSE))</f>
        <v>0.244234180958013</v>
      </c>
      <c r="F19" s="35">
        <f>IF(ISERROR(+E19+D19),"",+E19+D19)</f>
        <v>0.661249231125237</v>
      </c>
    </row>
    <row r="20" spans="1:6" ht="15.75">
      <c r="A20" s="17">
        <v>17</v>
      </c>
      <c r="B20" s="17">
        <v>5</v>
      </c>
      <c r="C20" s="40" t="s">
        <v>42</v>
      </c>
      <c r="D20" s="34">
        <f>IF(ISERROR(VLOOKUP(C20,'Prima Giornata'!$C$9:$O$48,13,FALSE)),0,VLOOKUP(C20,'Prima Giornata'!$C$9:$O$48,13,FALSE))</f>
        <v>0.44105351170568563</v>
      </c>
      <c r="E20" s="34">
        <f>IF(ISERROR(VLOOKUP(C20,'Seconda Giornata'!$C$9:$O$48,13,FALSE)),0,VLOOKUP(C20,'Seconda Giornata'!$C$9:$O$48,13,FALSE))</f>
        <v>0.21998817267888823</v>
      </c>
      <c r="F20" s="35">
        <f>IF(ISERROR(+E20+D20),"",+E20+D20)</f>
        <v>0.6610416843845739</v>
      </c>
    </row>
    <row r="21" spans="1:6" ht="15.75">
      <c r="A21" s="17">
        <v>18</v>
      </c>
      <c r="B21" s="17">
        <v>4</v>
      </c>
      <c r="C21" s="40" t="s">
        <v>41</v>
      </c>
      <c r="D21" s="34">
        <f>IF(ISERROR(VLOOKUP(C21,'Prima Giornata'!$C$9:$O$48,13,FALSE)),0,VLOOKUP(C21,'Prima Giornata'!$C$9:$O$48,13,FALSE))</f>
        <v>0.3394648829431438</v>
      </c>
      <c r="E21" s="34">
        <f>IF(ISERROR(VLOOKUP(C21,'Seconda Giornata'!$C$9:$O$48,13,FALSE)),0,VLOOKUP(C21,'Seconda Giornata'!$C$9:$O$48,13,FALSE))</f>
        <v>0.25458308693081017</v>
      </c>
      <c r="F21" s="35">
        <f>IF(ISERROR(+E21+D21),"",+E21+D21)</f>
        <v>0.594047969873954</v>
      </c>
    </row>
    <row r="22" spans="1:6" ht="15.75">
      <c r="A22" s="17">
        <v>19</v>
      </c>
      <c r="B22" s="17">
        <v>10</v>
      </c>
      <c r="C22" s="40" t="s">
        <v>47</v>
      </c>
      <c r="D22" s="34">
        <f>IF(ISERROR(VLOOKUP(C22,'Prima Giornata'!$C$9:$O$48,13,FALSE)),0,VLOOKUP(C22,'Prima Giornata'!$C$9:$O$48,13,FALSE))</f>
        <v>0.272366220735786</v>
      </c>
      <c r="E22" s="34">
        <f>IF(ISERROR(VLOOKUP(C22,'Seconda Giornata'!$C$9:$O$48,13,FALSE)),0,VLOOKUP(C22,'Seconda Giornata'!$C$9:$O$48,13,FALSE))</f>
        <v>0.30544056771141337</v>
      </c>
      <c r="F22" s="35">
        <f>IF(ISERROR(+E22+D22),"",+E22+D22)</f>
        <v>0.5778067884471993</v>
      </c>
    </row>
    <row r="23" spans="1:6" ht="15.75">
      <c r="A23" s="17">
        <v>20</v>
      </c>
      <c r="B23" s="17">
        <v>25</v>
      </c>
      <c r="C23" s="40" t="s">
        <v>51</v>
      </c>
      <c r="D23" s="34">
        <f>IF(ISERROR(VLOOKUP(C23,'Prima Giornata'!$C$9:$O$48,13,FALSE)),0,VLOOKUP(C23,'Prima Giornata'!$C$9:$O$48,13,FALSE))</f>
        <v>0.2644230769230769</v>
      </c>
      <c r="E23" s="34">
        <f>IF(ISERROR(VLOOKUP(C23,'Seconda Giornata'!$C$9:$O$48,13,FALSE)),0,VLOOKUP(C23,'Seconda Giornata'!$C$9:$O$48,13,FALSE))</f>
        <v>0.29657007687758724</v>
      </c>
      <c r="F23" s="35">
        <f>IF(ISERROR(+E23+D23),"",+E23+D23)</f>
        <v>0.5609931538006642</v>
      </c>
    </row>
    <row r="24" spans="1:6" ht="15.75">
      <c r="A24" s="17">
        <v>21</v>
      </c>
      <c r="B24" s="17">
        <v>2</v>
      </c>
      <c r="C24" s="40" t="s">
        <v>39</v>
      </c>
      <c r="D24" s="34">
        <f>IF(ISERROR(VLOOKUP(C24,'Prima Giornata'!$C$9:$O$48,13,FALSE)),0,VLOOKUP(C24,'Prima Giornata'!$C$9:$O$48,13,FALSE))</f>
        <v>0.15739966555183946</v>
      </c>
      <c r="E24" s="34">
        <f>IF(ISERROR(VLOOKUP(C24,'Seconda Giornata'!$C$9:$O$48,13,FALSE)),0,VLOOKUP(C24,'Seconda Giornata'!$C$9:$O$48,13,FALSE))</f>
        <v>0.40094618568894147</v>
      </c>
      <c r="F24" s="35">
        <f>IF(ISERROR(+E24+D24),"",+E24+D24)</f>
        <v>0.558345851240781</v>
      </c>
    </row>
    <row r="25" spans="1:6" ht="15.75">
      <c r="A25" s="17">
        <v>22</v>
      </c>
      <c r="B25" s="17">
        <v>14</v>
      </c>
      <c r="C25" s="40" t="s">
        <v>29</v>
      </c>
      <c r="D25" s="34">
        <f>IF(ISERROR(VLOOKUP(C25,'Prima Giornata'!$C$9:$O$48,13,FALSE)),0,VLOOKUP(C25,'Prima Giornata'!$C$9:$O$48,13,FALSE))</f>
        <v>0.21801839464882944</v>
      </c>
      <c r="E25" s="34">
        <f>IF(ISERROR(VLOOKUP(C25,'Seconda Giornata'!$C$9:$O$48,13,FALSE)),0,VLOOKUP(C25,'Seconda Giornata'!$C$9:$O$48,13,FALSE))</f>
        <v>0.3131283264340627</v>
      </c>
      <c r="F25" s="35">
        <f>IF(ISERROR(+E25+D25),"",+E25+D25)</f>
        <v>0.5311467210828922</v>
      </c>
    </row>
    <row r="26" spans="1:6" ht="15.75">
      <c r="A26" s="17">
        <v>23</v>
      </c>
      <c r="B26" s="17">
        <v>29</v>
      </c>
      <c r="C26" s="40" t="s">
        <v>55</v>
      </c>
      <c r="D26" s="34">
        <f>IF(ISERROR(VLOOKUP(C26,'Prima Giornata'!$C$9:$O$48,13,FALSE)),0,VLOOKUP(C26,'Prima Giornata'!$C$9:$O$48,13,FALSE))</f>
        <v>0.35451505016722407</v>
      </c>
      <c r="E26" s="34">
        <f>IF(ISERROR(VLOOKUP(C26,'Seconda Giornata'!$C$9:$O$48,13,FALSE)),0,VLOOKUP(C26,'Seconda Giornata'!$C$9:$O$48,13,FALSE))</f>
        <v>0.15819041986989946</v>
      </c>
      <c r="F26" s="35">
        <f>IF(ISERROR(+E26+D26),"",+E26+D26)</f>
        <v>0.5127054700371235</v>
      </c>
    </row>
    <row r="27" spans="1:6" ht="15.75">
      <c r="A27" s="17">
        <v>24</v>
      </c>
      <c r="B27" s="17">
        <v>6</v>
      </c>
      <c r="C27" s="40" t="s">
        <v>43</v>
      </c>
      <c r="D27" s="34">
        <f>IF(ISERROR(VLOOKUP(C27,'Prima Giornata'!$C$9:$O$48,13,FALSE)),0,VLOOKUP(C27,'Prima Giornata'!$C$9:$O$48,13,FALSE))</f>
        <v>0.09009197324414715</v>
      </c>
      <c r="E27" s="34">
        <f>IF(ISERROR(VLOOKUP(C27,'Seconda Giornata'!$C$9:$O$48,13,FALSE)),0,VLOOKUP(C27,'Seconda Giornata'!$C$9:$O$48,13,FALSE))</f>
        <v>0.35511531638083976</v>
      </c>
      <c r="F27" s="35">
        <f>IF(ISERROR(+E27+D27),"",+E27+D27)</f>
        <v>0.4452072896249869</v>
      </c>
    </row>
    <row r="28" spans="1:6" ht="15.75">
      <c r="A28" s="17">
        <v>25</v>
      </c>
      <c r="B28" s="17">
        <v>12</v>
      </c>
      <c r="C28" s="40" t="s">
        <v>26</v>
      </c>
      <c r="D28" s="34">
        <f>IF(ISERROR(VLOOKUP(C28,'Prima Giornata'!$C$9:$O$48,13,FALSE)),0,VLOOKUP(C28,'Prima Giornata'!$C$9:$O$48,13,FALSE))</f>
        <v>0</v>
      </c>
      <c r="E28" s="34">
        <f>IF(ISERROR(VLOOKUP(C28,'Seconda Giornata'!$C$9:$O$48,13,FALSE)),0,VLOOKUP(C28,'Seconda Giornata'!$C$9:$O$48,13,FALSE))</f>
        <v>0.38645771732702544</v>
      </c>
      <c r="F28" s="35">
        <f>IF(ISERROR(+E28+D28),"",+E28+D28)</f>
        <v>0.38645771732702544</v>
      </c>
    </row>
    <row r="29" spans="1:6" ht="15.75">
      <c r="A29" s="17">
        <v>26</v>
      </c>
      <c r="B29" s="17">
        <v>18</v>
      </c>
      <c r="C29" s="40" t="s">
        <v>32</v>
      </c>
      <c r="D29" s="34">
        <f>IF(ISERROR(VLOOKUP(C29,'Prima Giornata'!$C$9:$O$48,13,FALSE)),0,VLOOKUP(C29,'Prima Giornata'!$C$9:$O$48,13,FALSE))</f>
        <v>0.2677675585284281</v>
      </c>
      <c r="E29" s="34">
        <f>IF(ISERROR(VLOOKUP(C29,'Seconda Giornata'!$C$9:$O$48,13,FALSE)),0,VLOOKUP(C29,'Seconda Giornata'!$C$9:$O$48,13,FALSE))</f>
        <v>0.08811354228267297</v>
      </c>
      <c r="F29" s="35">
        <f>IF(ISERROR(+E29+D29),"",+E29+D29)</f>
        <v>0.3558811008111011</v>
      </c>
    </row>
    <row r="30" spans="1:6" ht="15.75">
      <c r="A30" s="17">
        <v>27</v>
      </c>
      <c r="B30" s="17">
        <v>28</v>
      </c>
      <c r="C30" s="40" t="s">
        <v>54</v>
      </c>
      <c r="D30" s="34">
        <f>IF(ISERROR(VLOOKUP(C30,'Prima Giornata'!$C$9:$O$48,13,FALSE)),0,VLOOKUP(C30,'Prima Giornata'!$C$9:$O$48,13,FALSE))</f>
        <v>0.35137959866220736</v>
      </c>
      <c r="E30" s="34">
        <f>IF(ISERROR(VLOOKUP(C30,'Seconda Giornata'!$C$9:$O$48,13,FALSE)),0,VLOOKUP(C30,'Seconda Giornata'!$C$9:$O$48,13,FALSE))</f>
        <v>0</v>
      </c>
      <c r="F30" s="35">
        <f>IF(ISERROR(+E30+D30),"",+E30+D30)</f>
        <v>0.35137959866220736</v>
      </c>
    </row>
    <row r="31" spans="1:6" ht="15.75">
      <c r="A31" s="17">
        <v>28</v>
      </c>
      <c r="B31" s="17">
        <v>20</v>
      </c>
      <c r="C31" s="40" t="s">
        <v>25</v>
      </c>
      <c r="D31" s="34">
        <f>IF(ISERROR(VLOOKUP(C31,'Prima Giornata'!$C$9:$O$48,13,FALSE)),0,VLOOKUP(C31,'Prima Giornata'!$C$9:$O$48,13,FALSE))</f>
        <v>0.16387959866220736</v>
      </c>
      <c r="E31" s="34">
        <f>IF(ISERROR(VLOOKUP(C31,'Seconda Giornata'!$C$9:$O$48,13,FALSE)),0,VLOOKUP(C31,'Seconda Giornata'!$C$9:$O$48,13,FALSE))</f>
        <v>0.07125960969840331</v>
      </c>
      <c r="F31" s="35">
        <f>IF(ISERROR(+E31+D31),"",+E31+D31)</f>
        <v>0.23513920836061067</v>
      </c>
    </row>
    <row r="32" spans="1:6" ht="15.75">
      <c r="A32" s="17">
        <v>29</v>
      </c>
      <c r="B32" s="17">
        <v>21</v>
      </c>
      <c r="C32" s="40" t="s">
        <v>28</v>
      </c>
      <c r="D32" s="34">
        <f>IF(ISERROR(VLOOKUP(C32,'Prima Giornata'!$C$9:$O$48,13,FALSE)),0,VLOOKUP(C32,'Prima Giornata'!$C$9:$O$48,13,FALSE))</f>
        <v>0.053720735785953176</v>
      </c>
      <c r="E32" s="34">
        <f>IF(ISERROR(VLOOKUP(C32,'Seconda Giornata'!$C$9:$O$48,13,FALSE)),0,VLOOKUP(C32,'Seconda Giornata'!$C$9:$O$48,13,FALSE))</f>
        <v>0</v>
      </c>
      <c r="F32" s="35">
        <f>IF(ISERROR(+E32+D32),"",+E32+D32)</f>
        <v>0.053720735785953176</v>
      </c>
    </row>
    <row r="33" spans="1:6" ht="15.75">
      <c r="A33" s="17">
        <v>30</v>
      </c>
      <c r="B33" s="17">
        <v>15</v>
      </c>
      <c r="C33" s="40" t="s">
        <v>33</v>
      </c>
      <c r="D33" s="34">
        <f>IF(ISERROR(VLOOKUP(C33,'Prima Giornata'!$C$9:$O$48,13,FALSE)),0,VLOOKUP(C33,'Prima Giornata'!$C$9:$O$48,13,FALSE))</f>
        <v>0</v>
      </c>
      <c r="E33" s="34">
        <f>IF(ISERROR(VLOOKUP(C33,'Seconda Giornata'!$C$9:$O$48,13,FALSE)),0,VLOOKUP(C33,'Seconda Giornata'!$C$9:$O$48,13,FALSE))</f>
        <v>0</v>
      </c>
      <c r="F33" s="35">
        <f>IF(ISERROR(+E33+D33),"",+E33+D33)</f>
        <v>0</v>
      </c>
    </row>
    <row r="34" spans="1:6" ht="15.75">
      <c r="A34" s="17">
        <v>31</v>
      </c>
      <c r="B34" s="17">
        <v>31</v>
      </c>
      <c r="C34" s="28"/>
      <c r="D34" s="34">
        <f>IF(ISERROR(VLOOKUP(C34,'Prima Giornata'!$C$9:$O$48,13,FALSE)),0,VLOOKUP(C34,'Prima Giornata'!$C$9:$O$48,13,FALSE))</f>
        <v>0</v>
      </c>
      <c r="E34" s="34">
        <f>IF(ISERROR(VLOOKUP(C34,'Seconda Giornata'!$C$9:$O$48,13,FALSE)),0,VLOOKUP(C34,'Seconda Giornata'!$C$9:$O$48,13,FALSE))</f>
        <v>0</v>
      </c>
      <c r="F34" s="35">
        <f>IF(ISERROR(+E34+D34),"",+E34+D34)</f>
        <v>0</v>
      </c>
    </row>
    <row r="35" spans="1:6" ht="15.75">
      <c r="A35" s="17">
        <v>32</v>
      </c>
      <c r="B35" s="17">
        <v>32</v>
      </c>
      <c r="C35" s="28"/>
      <c r="D35" s="34">
        <f>IF(ISERROR(VLOOKUP(C35,'Prima Giornata'!$C$9:$O$48,13,FALSE)),0,VLOOKUP(C35,'Prima Giornata'!$C$9:$O$48,13,FALSE))</f>
        <v>0</v>
      </c>
      <c r="E35" s="34">
        <f>IF(ISERROR(VLOOKUP(C35,'Seconda Giornata'!$C$9:$O$48,13,FALSE)),0,VLOOKUP(C35,'Seconda Giornata'!$C$9:$O$48,13,FALSE))</f>
        <v>0</v>
      </c>
      <c r="F35" s="35">
        <f>IF(ISERROR(+E35+D35),"",+E35+D35)</f>
        <v>0</v>
      </c>
    </row>
    <row r="36" spans="1:6" ht="15.75">
      <c r="A36" s="17">
        <v>33</v>
      </c>
      <c r="B36" s="17">
        <v>20</v>
      </c>
      <c r="C36" s="28"/>
      <c r="D36" s="34">
        <f>IF(ISERROR(VLOOKUP(C36,'Prima Giornata'!$C$9:$O$48,13,FALSE)),0,VLOOKUP(C36,'Prima Giornata'!$C$9:$O$48,13,FALSE))</f>
        <v>0</v>
      </c>
      <c r="E36" s="34">
        <f>IF(ISERROR(VLOOKUP(C36,'Seconda Giornata'!$C$9:$O$48,13,FALSE)),0,VLOOKUP(C36,'Seconda Giornata'!$C$9:$O$48,13,FALSE))</f>
        <v>0</v>
      </c>
      <c r="F36" s="35">
        <f>IF(ISERROR(+E36+D36),"",+E36+D36)</f>
        <v>0</v>
      </c>
    </row>
    <row r="37" spans="1:6" ht="15.75">
      <c r="A37" s="17">
        <v>34</v>
      </c>
      <c r="B37" s="17">
        <v>21</v>
      </c>
      <c r="C37" s="28"/>
      <c r="D37" s="34">
        <f>IF(ISERROR(VLOOKUP(C37,'Prima Giornata'!$C$9:$O$48,13,FALSE)),0,VLOOKUP(C37,'Prima Giornata'!$C$9:$O$48,13,FALSE))</f>
        <v>0</v>
      </c>
      <c r="E37" s="34">
        <f>IF(ISERROR(VLOOKUP(C37,'Seconda Giornata'!$C$9:$O$48,13,FALSE)),0,VLOOKUP(C37,'Seconda Giornata'!$C$9:$O$48,13,FALSE))</f>
        <v>0</v>
      </c>
      <c r="F37" s="35">
        <f>IF(ISERROR(+E37+D37),"",+E37+D37)</f>
        <v>0</v>
      </c>
    </row>
    <row r="38" spans="1:6" ht="15.75">
      <c r="A38" s="17">
        <v>35</v>
      </c>
      <c r="B38" s="17">
        <v>11</v>
      </c>
      <c r="C38" s="36"/>
      <c r="D38" s="34">
        <f>IF(ISERROR(VLOOKUP(C38,'Prima Giornata'!$C$9:$O$48,13,FALSE)),0,VLOOKUP(C38,'Prima Giornata'!$C$9:$O$48,13,FALSE))</f>
        <v>0</v>
      </c>
      <c r="E38" s="34">
        <f>IF(ISERROR(VLOOKUP(C38,'Seconda Giornata'!$C$9:$O$48,13,FALSE)),0,VLOOKUP(C38,'Seconda Giornata'!$C$9:$O$48,13,FALSE))</f>
        <v>0</v>
      </c>
      <c r="F38" s="35">
        <f>IF(ISERROR(+E38+D38),"",+E38+D38)</f>
        <v>0</v>
      </c>
    </row>
    <row r="39" spans="1:6" ht="15.75">
      <c r="A39" s="17">
        <v>36</v>
      </c>
      <c r="B39" s="17">
        <v>13</v>
      </c>
      <c r="C39" s="36"/>
      <c r="D39" s="34">
        <f>IF(ISERROR(VLOOKUP(C39,'Prima Giornata'!$C$9:$O$48,13,FALSE)),0,VLOOKUP(C39,'Prima Giornata'!$C$9:$O$48,13,FALSE))</f>
        <v>0</v>
      </c>
      <c r="E39" s="34">
        <f>IF(ISERROR(VLOOKUP(C39,'Seconda Giornata'!$C$9:$O$48,13,FALSE)),0,VLOOKUP(C39,'Seconda Giornata'!$C$9:$O$48,13,FALSE))</f>
        <v>0</v>
      </c>
      <c r="F39" s="35">
        <f>IF(ISERROR(+E39+D39),"",+E39+D39)</f>
        <v>0</v>
      </c>
    </row>
    <row r="40" spans="1:6" ht="15.75">
      <c r="A40" s="17">
        <v>37</v>
      </c>
      <c r="B40" s="17">
        <v>36</v>
      </c>
      <c r="C40" s="38"/>
      <c r="D40" s="34">
        <f>IF(ISERROR(VLOOKUP(C40,'Prima Giornata'!$C$9:$O$48,13,FALSE)),0,VLOOKUP(C40,'Prima Giornata'!$C$9:$O$48,13,FALSE))</f>
        <v>0</v>
      </c>
      <c r="E40" s="34">
        <f>IF(ISERROR(VLOOKUP(C40,'Seconda Giornata'!$C$9:$O$48,13,FALSE)),0,VLOOKUP(C40,'Seconda Giornata'!$C$9:$O$48,13,FALSE))</f>
        <v>0</v>
      </c>
      <c r="F40" s="35">
        <f>IF(ISERROR(+E40+D40),"",+E40+D40)</f>
        <v>0</v>
      </c>
    </row>
    <row r="41" spans="1:6" ht="20.25">
      <c r="A41" s="17">
        <v>38</v>
      </c>
      <c r="B41" s="17">
        <v>38</v>
      </c>
      <c r="C41" s="37"/>
      <c r="D41" s="34">
        <f>IF(ISERROR(VLOOKUP(C41,'Prima Giornata'!$C$9:$O$48,13,FALSE)),0,VLOOKUP(C41,'Prima Giornata'!$C$9:$O$48,13,FALSE))</f>
        <v>0</v>
      </c>
      <c r="E41" s="34">
        <f>IF(ISERROR(VLOOKUP(C41,'Seconda Giornata'!$C$9:$O$48,13,FALSE)),0,VLOOKUP(C41,'Seconda Giornata'!$C$9:$O$48,13,FALSE))</f>
        <v>0</v>
      </c>
      <c r="F41" s="35">
        <f>IF(ISERROR(+E41+D41),"",+E41+D41)</f>
        <v>0</v>
      </c>
    </row>
    <row r="42" spans="1:6" ht="20.25">
      <c r="A42" s="17">
        <v>39</v>
      </c>
      <c r="B42" s="17">
        <v>39</v>
      </c>
      <c r="C42" s="37"/>
      <c r="D42" s="34">
        <f>IF(ISERROR(VLOOKUP(C42,'Prima Giornata'!$C$9:$O$48,13,FALSE)),0,VLOOKUP(C42,'Prima Giornata'!$C$9:$O$48,13,FALSE))</f>
        <v>0</v>
      </c>
      <c r="E42" s="34">
        <f>IF(ISERROR(VLOOKUP(C42,'Seconda Giornata'!$C$9:$O$48,13,FALSE)),0,VLOOKUP(C42,'Seconda Giornata'!$C$9:$O$48,13,FALSE))</f>
        <v>0</v>
      </c>
      <c r="F42" s="35">
        <f>IF(ISERROR(+E42+D42),"",+E42+D42)</f>
        <v>0</v>
      </c>
    </row>
    <row r="43" spans="1:6" ht="20.25">
      <c r="A43" s="17">
        <v>40</v>
      </c>
      <c r="B43" s="17">
        <v>40</v>
      </c>
      <c r="C43" s="37"/>
      <c r="D43" s="34">
        <f>IF(ISERROR(VLOOKUP(C43,'Prima Giornata'!$C$9:$O$48,13,FALSE)),0,VLOOKUP(C43,'Prima Giornata'!$C$9:$O$48,13,FALSE))</f>
        <v>0</v>
      </c>
      <c r="E43" s="34">
        <f>IF(ISERROR(VLOOKUP(C43,'Seconda Giornata'!$C$9:$O$48,13,FALSE)),0,VLOOKUP(C43,'Seconda Giornata'!$C$9:$O$48,13,FALSE))</f>
        <v>0</v>
      </c>
      <c r="F43" s="35">
        <f>IF(ISERROR(+E43+D43),"",+E43+D43)</f>
        <v>0</v>
      </c>
    </row>
  </sheetData>
  <mergeCells count="1">
    <mergeCell ref="A1:F2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2009-06-22T08:53:13Z</dcterms:created>
  <dcterms:modified xsi:type="dcterms:W3CDTF">2009-09-19T15:48:08Z</dcterms:modified>
  <cp:category/>
  <cp:version/>
  <cp:contentType/>
  <cp:contentStatus/>
</cp:coreProperties>
</file>